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07DE7E21-9ABF-47B0-8389-B253641B35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özleşmeli Puantaj" sheetId="3" r:id="rId1"/>
    <sheet name="Ücretli Puantaj" sheetId="2" r:id="rId2"/>
  </sheets>
  <externalReferences>
    <externalReference r:id="rId3"/>
  </externalReferences>
  <definedNames>
    <definedName name="__123Graph_A" localSheetId="0" hidden="1">#REF!</definedName>
    <definedName name="__123Graph_A" localSheetId="1" hidden="1">#REF!</definedName>
    <definedName name="__123Graph_A" hidden="1">#REF!</definedName>
    <definedName name="__123Graph_B" localSheetId="0" hidden="1">#REF!</definedName>
    <definedName name="__123Graph_B" localSheetId="1" hidden="1">#REF!</definedName>
    <definedName name="__123Graph_B" hidden="1">#REF!</definedName>
    <definedName name="__123Graph_C" localSheetId="0" hidden="1">#REF!</definedName>
    <definedName name="__123Graph_C" localSheetId="1" hidden="1">#REF!</definedName>
    <definedName name="__123Graph_C" hidden="1">#REF!</definedName>
    <definedName name="__123Graph_D" localSheetId="0" hidden="1">#REF!</definedName>
    <definedName name="__123Graph_D" localSheetId="1" hidden="1">#REF!</definedName>
    <definedName name="__123Graph_D" hidden="1">#REF!</definedName>
    <definedName name="__123Graph_E" localSheetId="0" hidden="1">#REF!</definedName>
    <definedName name="__123Graph_E" localSheetId="1" hidden="1">#REF!</definedName>
    <definedName name="__123Graph_E" hidden="1">#REF!</definedName>
    <definedName name="__123Graph_F" localSheetId="0" hidden="1">#REF!</definedName>
    <definedName name="__123Graph_F" localSheetId="1" hidden="1">#REF!</definedName>
    <definedName name="__123Graph_F" hidden="1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0</definedName>
    <definedName name="_Sort" localSheetId="0" hidden="1">#REF!</definedName>
    <definedName name="_Sort" localSheetId="1" hidden="1">#REF!</definedName>
    <definedName name="_Sort" hidden="1">#REF!</definedName>
    <definedName name="ay" localSheetId="0">'Sözleşmeli Puantaj'!#REF!</definedName>
    <definedName name="ay" localSheetId="1">'Ücretli Puantaj'!#REF!</definedName>
    <definedName name="ay">#REF!</definedName>
    <definedName name="banka_listesi" localSheetId="0">#REF!</definedName>
    <definedName name="banka_listesi" localSheetId="1">#REF!</definedName>
    <definedName name="banka_listesi">#REF!</definedName>
    <definedName name="byil">[1]Takvim!$R$5</definedName>
    <definedName name="çizelge" localSheetId="0">#REF!</definedName>
    <definedName name="çizelge" localSheetId="1">#REF!</definedName>
    <definedName name="çizelge">#REF!</definedName>
    <definedName name="ekders" localSheetId="0">#REF!</definedName>
    <definedName name="ekders" localSheetId="1">#REF!</definedName>
    <definedName name="ekders">#REF!</definedName>
    <definedName name="fff">#REF!</definedName>
    <definedName name="gösterge" localSheetId="0">#REF!</definedName>
    <definedName name="gösterge" localSheetId="1">#REF!</definedName>
    <definedName name="gösterge">#REF!</definedName>
    <definedName name="hata">[1]Takvim!$M$8</definedName>
    <definedName name="katsayı" localSheetId="0">#REF!</definedName>
    <definedName name="katsayı" localSheetId="1">#REF!</definedName>
    <definedName name="katsayı">#REF!</definedName>
    <definedName name="mutemet" localSheetId="0">#REF!</definedName>
    <definedName name="mutemet" localSheetId="1">#REF!</definedName>
    <definedName name="mutemet">#REF!</definedName>
    <definedName name="oddo">#REF!</definedName>
    <definedName name="okul" localSheetId="0">#REF!</definedName>
    <definedName name="okul" localSheetId="1">#REF!</definedName>
    <definedName name="okul">#REF!</definedName>
    <definedName name="personel" localSheetId="0">#REF!</definedName>
    <definedName name="personel" localSheetId="1">#REF!</definedName>
    <definedName name="personel">#REF!</definedName>
    <definedName name="yakup" hidden="1">#REF!</definedName>
    <definedName name="_xlnm.Print_Area" localSheetId="0">'Sözleşmeli Puantaj'!$E$2:$AO$45</definedName>
    <definedName name="_xlnm.Print_Area" localSheetId="1">'Ücretli Puantaj'!$D$2:$AP$43</definedName>
    <definedName name="yıl" localSheetId="0">#REF!</definedName>
    <definedName name="yıl" localSheetId="1">#REF!</definedName>
    <definedName name="yıl">#REF!</definedName>
    <definedName name="yyyy" hidden="1">#REF!</definedName>
    <definedName name="yyyyy88888">#REF!</definedName>
  </definedNames>
  <calcPr calcId="191029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36" i="2" l="1"/>
  <c r="AL35" i="2"/>
  <c r="AL34" i="2"/>
  <c r="AL33" i="2"/>
  <c r="AL32" i="2"/>
  <c r="AL31" i="2"/>
  <c r="AL30" i="2"/>
  <c r="AL29" i="2"/>
  <c r="AL28" i="2"/>
  <c r="AL27" i="2"/>
  <c r="AL26" i="2"/>
  <c r="AL25" i="2"/>
  <c r="AN25" i="2" s="1"/>
  <c r="AM25" i="2" s="1"/>
  <c r="AO25" i="2" s="1"/>
  <c r="AL24" i="2"/>
  <c r="AL23" i="2"/>
  <c r="AL22" i="2"/>
  <c r="AL21" i="2"/>
  <c r="AL20" i="2"/>
  <c r="AL19" i="2"/>
  <c r="AL18" i="2"/>
  <c r="AL17" i="2"/>
  <c r="AL16" i="2"/>
  <c r="AL15" i="2"/>
  <c r="AL14" i="2"/>
  <c r="AL13" i="2"/>
  <c r="AL12" i="2"/>
  <c r="AL11" i="2"/>
  <c r="AL10" i="2"/>
  <c r="AE3" i="2"/>
  <c r="P38" i="2" s="1"/>
  <c r="X3" i="2"/>
  <c r="M38" i="2" s="1"/>
  <c r="AN26" i="3"/>
  <c r="AN25" i="3"/>
  <c r="AN24" i="3"/>
  <c r="AN23" i="3"/>
  <c r="AN22" i="3"/>
  <c r="AN21" i="3"/>
  <c r="AN20" i="3"/>
  <c r="AO19" i="3"/>
  <c r="AN19" i="3"/>
  <c r="Z3" i="3"/>
  <c r="O40" i="3" s="1"/>
  <c r="AG3" i="3"/>
  <c r="R40" i="3" s="1"/>
  <c r="AN7" i="3"/>
  <c r="W42" i="2"/>
  <c r="F41" i="2"/>
  <c r="AO23" i="3" l="1"/>
  <c r="AN19" i="2"/>
  <c r="AN34" i="2"/>
  <c r="AM34" i="2" s="1"/>
  <c r="AO34" i="2" s="1"/>
  <c r="AP34" i="2" s="1"/>
  <c r="AN13" i="2"/>
  <c r="AM13" i="2" s="1"/>
  <c r="AO13" i="2" s="1"/>
  <c r="AN22" i="2"/>
  <c r="AN10" i="2"/>
  <c r="AM10" i="2" s="1"/>
  <c r="AO10" i="2" s="1"/>
  <c r="AN16" i="2"/>
  <c r="AM16" i="2" s="1"/>
  <c r="AO16" i="2" s="1"/>
  <c r="AP16" i="2" s="1"/>
  <c r="AN28" i="2"/>
  <c r="AM28" i="2" s="1"/>
  <c r="AO28" i="2" s="1"/>
  <c r="AP28" i="2" s="1"/>
  <c r="AN31" i="2"/>
  <c r="AM31" i="2" s="1"/>
  <c r="AO31" i="2" s="1"/>
  <c r="AP31" i="2" s="1"/>
  <c r="AP25" i="2"/>
  <c r="AM22" i="2"/>
  <c r="AO22" i="2" s="1"/>
  <c r="AP22" i="2" s="1"/>
  <c r="AM19" i="2"/>
  <c r="AO19" i="2" s="1"/>
  <c r="AP19" i="2" s="1"/>
  <c r="F3" i="2"/>
  <c r="X44" i="3"/>
  <c r="G44" i="3"/>
  <c r="X43" i="3"/>
  <c r="M43" i="3"/>
  <c r="G43" i="3"/>
  <c r="W41" i="2"/>
  <c r="F42" i="2"/>
  <c r="AP13" i="2" l="1"/>
  <c r="AP10" i="2"/>
  <c r="AN38" i="3"/>
  <c r="AN37" i="3"/>
  <c r="AN36" i="3"/>
  <c r="AN35" i="3"/>
  <c r="AN34" i="3"/>
  <c r="AN33" i="3"/>
  <c r="AN32" i="3"/>
  <c r="AN31" i="3"/>
  <c r="AN30" i="3"/>
  <c r="AN29" i="3"/>
  <c r="AN28" i="3"/>
  <c r="AN27" i="3"/>
  <c r="AN18" i="3"/>
  <c r="AN17" i="3"/>
  <c r="AN16" i="3"/>
  <c r="AN15" i="3"/>
  <c r="AN14" i="3"/>
  <c r="AN13" i="3"/>
  <c r="AN12" i="3"/>
  <c r="AN11" i="3"/>
  <c r="AN10" i="3"/>
  <c r="AN9" i="3"/>
  <c r="AN8" i="3"/>
  <c r="I6" i="3"/>
  <c r="J6" i="3" s="1"/>
  <c r="K6" i="3" s="1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W6" i="3" s="1"/>
  <c r="X6" i="3" s="1"/>
  <c r="Y6" i="3" s="1"/>
  <c r="Z6" i="3" s="1"/>
  <c r="AA6" i="3" s="1"/>
  <c r="AB6" i="3" s="1"/>
  <c r="AC6" i="3" s="1"/>
  <c r="AD6" i="3" s="1"/>
  <c r="AE6" i="3" s="1"/>
  <c r="AF6" i="3" s="1"/>
  <c r="AG6" i="3" s="1"/>
  <c r="AH6" i="3" s="1"/>
  <c r="AI6" i="3" s="1"/>
  <c r="AJ6" i="3" s="1"/>
  <c r="AK6" i="3" s="1"/>
  <c r="AL6" i="3" s="1"/>
  <c r="AM6" i="3" s="1"/>
  <c r="I5" i="3"/>
  <c r="J5" i="3" s="1"/>
  <c r="K5" i="3" s="1"/>
  <c r="L5" i="3" s="1"/>
  <c r="M5" i="3" s="1"/>
  <c r="N5" i="3" s="1"/>
  <c r="O5" i="3" s="1"/>
  <c r="P5" i="3" s="1"/>
  <c r="Q5" i="3" s="1"/>
  <c r="R5" i="3" s="1"/>
  <c r="S5" i="3" s="1"/>
  <c r="T5" i="3" s="1"/>
  <c r="U5" i="3" s="1"/>
  <c r="V5" i="3" s="1"/>
  <c r="W5" i="3" s="1"/>
  <c r="X5" i="3" s="1"/>
  <c r="Y5" i="3" s="1"/>
  <c r="Z5" i="3" s="1"/>
  <c r="AA5" i="3" s="1"/>
  <c r="AB5" i="3" s="1"/>
  <c r="AC5" i="3" s="1"/>
  <c r="AD5" i="3" s="1"/>
  <c r="AE5" i="3" s="1"/>
  <c r="AF5" i="3" s="1"/>
  <c r="AG5" i="3" s="1"/>
  <c r="AH5" i="3" s="1"/>
  <c r="AI5" i="3" s="1"/>
  <c r="AJ5" i="3" s="1"/>
  <c r="AK5" i="3" s="1"/>
  <c r="AL5" i="3" s="1"/>
  <c r="AM5" i="3" s="1"/>
  <c r="G3" i="3"/>
  <c r="L41" i="2"/>
  <c r="AL9" i="2"/>
  <c r="AL8" i="2"/>
  <c r="AL7" i="2"/>
  <c r="G6" i="2"/>
  <c r="H6" i="2" s="1"/>
  <c r="I6" i="2" s="1"/>
  <c r="J6" i="2" s="1"/>
  <c r="K6" i="2" s="1"/>
  <c r="L6" i="2" s="1"/>
  <c r="M6" i="2" s="1"/>
  <c r="N6" i="2" s="1"/>
  <c r="O6" i="2" s="1"/>
  <c r="P6" i="2" s="1"/>
  <c r="Q6" i="2" s="1"/>
  <c r="R6" i="2" s="1"/>
  <c r="S6" i="2" s="1"/>
  <c r="T6" i="2" s="1"/>
  <c r="U6" i="2" s="1"/>
  <c r="V6" i="2" s="1"/>
  <c r="W6" i="2" s="1"/>
  <c r="X6" i="2" s="1"/>
  <c r="Y6" i="2" s="1"/>
  <c r="Z6" i="2" s="1"/>
  <c r="AA6" i="2" s="1"/>
  <c r="AB6" i="2" s="1"/>
  <c r="AC6" i="2" s="1"/>
  <c r="AD6" i="2" s="1"/>
  <c r="AE6" i="2" s="1"/>
  <c r="AF6" i="2" s="1"/>
  <c r="AG6" i="2" s="1"/>
  <c r="AH6" i="2" s="1"/>
  <c r="AI6" i="2" s="1"/>
  <c r="AJ6" i="2" s="1"/>
  <c r="AK6" i="2" s="1"/>
  <c r="G5" i="2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AB5" i="2" s="1"/>
  <c r="AC5" i="2" s="1"/>
  <c r="AD5" i="2" s="1"/>
  <c r="AE5" i="2" s="1"/>
  <c r="AF5" i="2" s="1"/>
  <c r="AG5" i="2" s="1"/>
  <c r="AH5" i="2" s="1"/>
  <c r="AI5" i="2" s="1"/>
  <c r="AJ5" i="2" s="1"/>
  <c r="AK5" i="2" s="1"/>
  <c r="AN7" i="2" l="1"/>
  <c r="AM7" i="2" s="1"/>
  <c r="AO11" i="3"/>
  <c r="AO15" i="3"/>
  <c r="AO27" i="3"/>
  <c r="AO31" i="3"/>
  <c r="AO35" i="3"/>
  <c r="AO7" i="3"/>
  <c r="AN39" i="3"/>
  <c r="W40" i="3" s="1"/>
  <c r="AN37" i="2" l="1"/>
  <c r="AO7" i="2"/>
  <c r="AP7" i="2" s="1"/>
  <c r="AP37" i="2" s="1"/>
  <c r="U38" i="2" s="1"/>
  <c r="AO37" i="2" l="1"/>
</calcChain>
</file>

<file path=xl/sharedStrings.xml><?xml version="1.0" encoding="utf-8"?>
<sst xmlns="http://schemas.openxmlformats.org/spreadsheetml/2006/main" count="149" uniqueCount="89">
  <si>
    <t>TOPLAM</t>
  </si>
  <si>
    <t>Okul/Kurum Adı</t>
  </si>
  <si>
    <t>S. No</t>
  </si>
  <si>
    <t>Adı Soyadı</t>
  </si>
  <si>
    <t>Ekders Görevi</t>
  </si>
  <si>
    <t>Gündüz</t>
  </si>
  <si>
    <t>T.K.Gündüz</t>
  </si>
  <si>
    <t>T.K.Gece</t>
  </si>
  <si>
    <t>Okul/Kurumu :</t>
  </si>
  <si>
    <t>İlgili Yıl</t>
  </si>
  <si>
    <t xml:space="preserve">Ahmet Çokyaşar Ortaokulu </t>
  </si>
  <si>
    <t>Haftalık 30 Saat Üzerinden Aylık Toplam Saat</t>
  </si>
  <si>
    <t>Toplam Ödenecek Ders Saati Sayısı</t>
  </si>
  <si>
    <t>İyep</t>
  </si>
  <si>
    <t>Gece</t>
  </si>
  <si>
    <t>Aşağı Ulupınar 75.Yıl Cumhuriyet İlkokul +Ortaokul</t>
  </si>
  <si>
    <t xml:space="preserve">Ayvalı Çok Programlı Lisesi </t>
  </si>
  <si>
    <t>Ayvalı İlkokul +Ortaokul</t>
  </si>
  <si>
    <t>Balaban Çok Programlı Lisesi</t>
  </si>
  <si>
    <t>Balaban Gökderen İlkokulu</t>
  </si>
  <si>
    <t>Balaban İlkokul +Ortaokul</t>
  </si>
  <si>
    <t>Cumhuriyet İlkokulu</t>
  </si>
  <si>
    <t>Çınar  İlkokulu</t>
  </si>
  <si>
    <t xml:space="preserve">Darende Anadolu Lisesi </t>
  </si>
  <si>
    <t>Hacı Hasan Başer Ortaokulu</t>
  </si>
  <si>
    <t>Halk Eğitim Merkezi Müdürlüğü</t>
  </si>
  <si>
    <t>Ilıca İlkokul +Ortaokul</t>
  </si>
  <si>
    <t>Irmaklı İlkokul +Ortaokul</t>
  </si>
  <si>
    <t>Karabacak İlkokulu</t>
  </si>
  <si>
    <t>Karabayır Şehit Hamit Koçhan İlkokulu+Ortaokulu  İlkokulu</t>
  </si>
  <si>
    <t>Mehmet Akif Ersoy İlkokulu</t>
  </si>
  <si>
    <t>Mehmet Emin Ilıcak Fen Lisesi </t>
  </si>
  <si>
    <t>Mehmet İzzet Paşa Ortaokulu</t>
  </si>
  <si>
    <t>Mustafa İclal Başer Anadolu Lisesi </t>
  </si>
  <si>
    <t>Nadir İlkokulu</t>
  </si>
  <si>
    <t>Nurkuyusu İlkokulu</t>
  </si>
  <si>
    <t>Osman Hulusi Ateş Anadolu İmam Hatip Lisesi </t>
  </si>
  <si>
    <t>Osman Hulusi Ateş İmam Hatip Ortaokulu</t>
  </si>
  <si>
    <t>Öğretmenevi  ve ASO Müdürlüğü</t>
  </si>
  <si>
    <t xml:space="preserve">Somuncubaba Mesleki ve teknik Anadolu Lisesi </t>
  </si>
  <si>
    <t>Yavuz Sultan Selim Anaokulu </t>
  </si>
  <si>
    <t xml:space="preserve">Yavuzlar Şehit Adem Keleş İlkokulu </t>
  </si>
  <si>
    <t>Yenice İlkokul +Ortaokul</t>
  </si>
  <si>
    <t>Yeniköy İlkokul +Ortaokul</t>
  </si>
  <si>
    <t>Yeşiltaş Şehit Ali Gökçe İlkokul +Ortaokul</t>
  </si>
  <si>
    <t>Düzenleyen</t>
  </si>
  <si>
    <t>Unvan</t>
  </si>
  <si>
    <t>Onaylayan</t>
  </si>
  <si>
    <t>DÜZENLEYEN YETKİLİNİN :</t>
  </si>
  <si>
    <t>Düzenleme Tarihi</t>
  </si>
  <si>
    <t>ONAYLAYAN BİRİM AMİRİNİN :</t>
  </si>
  <si>
    <t xml:space="preserve">Adı Soyadı: </t>
  </si>
  <si>
    <t xml:space="preserve">Unvanı: </t>
  </si>
  <si>
    <t>Unvanı</t>
  </si>
  <si>
    <t>Mühür</t>
  </si>
  <si>
    <t>ÜCRETLİ ÖĞRETMEN PUANTAJI</t>
  </si>
  <si>
    <t>Haftalık Ders Saati</t>
  </si>
  <si>
    <t>Egzersiz</t>
  </si>
  <si>
    <t>Nöbet Ücreti</t>
  </si>
  <si>
    <t>T.Kursu Gündüz</t>
  </si>
  <si>
    <t>T.Kursu Gece</t>
  </si>
  <si>
    <t>Belletmen</t>
  </si>
  <si>
    <t>Sınav Görevi</t>
  </si>
  <si>
    <t>%25 Fazla Gündüz</t>
  </si>
  <si>
    <t>%25 Fazla Nöbet</t>
  </si>
  <si>
    <t>Günd.Y.Lisans</t>
  </si>
  <si>
    <t>SÖZLEŞMELİ ÖĞRETMEN PUANTAJI</t>
  </si>
  <si>
    <t>GENEL TOPLAM</t>
  </si>
  <si>
    <t>Ayvalı İlkokul +Ortaokul +İH.Ortaok.</t>
  </si>
  <si>
    <t>Balaban İlkokul +Ortaokul +İH. Ortaok.</t>
  </si>
  <si>
    <t>Aylık Toplam Saat Üzerinden 2 Saate 1 Saat Toplamı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</si>
  <si>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</si>
  <si>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</si>
  <si>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</si>
  <si>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</si>
  <si>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</si>
  <si>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</si>
  <si>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</si>
  <si>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</si>
  <si>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</si>
  <si>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</si>
  <si>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</si>
  <si>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</si>
  <si>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Yük.lis.%25+7</t>
  </si>
  <si>
    <t>AY'ın-  BİR' i</t>
  </si>
  <si>
    <t>Ay</t>
  </si>
  <si>
    <t xml:space="preserve">                                   Yukarıda isimleri yazılı Sözleşmeli Öğretmenler  </t>
  </si>
  <si>
    <t xml:space="preserve">Yılı </t>
  </si>
  <si>
    <t xml:space="preserve">                       Yukarıda isimleri yazılı Ücretli Öğretmenler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</si>
</sst>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dd"/>
    <numFmt numFmtId="165" formatCode="d"/>
    <numFmt numFmtId="166" formatCode="mmmm"/>
    <numFmt numFmtId="167" formatCode="yyyy"/>
  </numFmts>
  <fonts count="18" x14ac:knownFonts="1">
    <font>
      <sz val="11"/>
      <color theme="1"/>
      <name val="Calibri"/>
      <family val="2"/>
      <scheme val="minor"/>
    </font>
    <font>
      <sz val="10"/>
      <name val="Arial Tur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Arial"/>
      <family val="2"/>
      <charset val="162"/>
    </font>
    <font>
      <sz val="11"/>
      <color theme="1"/>
      <name val="Times New Roman"/>
      <family val="1"/>
      <charset val="162"/>
    </font>
    <font>
      <sz val="20"/>
      <color rgb="FFFF0000"/>
      <name val="Times New Roman"/>
      <family val="1"/>
      <charset val="162"/>
    </font>
    <font>
      <sz val="10"/>
      <color theme="1"/>
      <name val="Times New Roman"/>
      <family val="2"/>
      <charset val="162"/>
    </font>
    <font>
      <u/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18"/>
      <color theme="1"/>
      <name val="Arial"/>
      <family val="2"/>
      <charset val="162"/>
    </font>
    <font>
      <b/>
      <sz val="12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8"/>
      <name val="Times New Roman"/>
      <family val="1"/>
      <charset val="162"/>
    </font>
    <font>
      <sz val="8"/>
      <name val="Calibri"/>
      <family val="2"/>
      <scheme val="minor"/>
    </font>
    <font>
      <b/>
      <sz val="14"/>
      <name val="Times New Roman"/>
      <family val="1"/>
      <charset val="162"/>
    </font>
    <font>
      <b/>
      <sz val="22"/>
      <color rgb="FFFF0000"/>
      <name val="Times New Roman"/>
      <family val="1"/>
      <charset val="162"/>
    </font>
  </fonts>
  <fills count="1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7" fillId="0" borderId="0"/>
  </cellStyleXfs>
  <cellXfs count="151">
    <xf numFmtId="0" fontId="0" fillId="0" borderId="0" xfId="0"/>
    <xf numFmtId="0" fontId="2" fillId="0" borderId="0" xfId="2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2" applyFont="1" applyProtection="1">
      <protection locked="0"/>
    </xf>
    <xf numFmtId="0" fontId="2" fillId="0" borderId="0" xfId="2" applyFont="1" applyAlignment="1" applyProtection="1">
      <alignment horizontal="center"/>
      <protection locked="0"/>
    </xf>
    <xf numFmtId="0" fontId="8" fillId="0" borderId="0" xfId="2" applyFont="1" applyAlignment="1" applyProtection="1">
      <alignment horizontal="left"/>
      <protection locked="0"/>
    </xf>
    <xf numFmtId="0" fontId="2" fillId="0" borderId="0" xfId="2" applyFont="1" applyAlignment="1" applyProtection="1">
      <alignment vertical="center"/>
      <protection locked="0"/>
    </xf>
    <xf numFmtId="0" fontId="2" fillId="0" borderId="0" xfId="2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2" applyFont="1" applyAlignment="1" applyProtection="1">
      <alignment horizontal="left" vertical="center"/>
      <protection locked="0"/>
    </xf>
    <xf numFmtId="14" fontId="2" fillId="0" borderId="0" xfId="2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14" fontId="5" fillId="8" borderId="5" xfId="0" applyNumberFormat="1" applyFont="1" applyFill="1" applyBorder="1" applyAlignment="1" applyProtection="1">
      <alignment horizontal="left" shrinkToFit="1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14" fontId="5" fillId="9" borderId="5" xfId="0" applyNumberFormat="1" applyFont="1" applyFill="1" applyBorder="1" applyAlignment="1" applyProtection="1">
      <alignment horizontal="left" shrinkToFit="1"/>
      <protection locked="0"/>
    </xf>
    <xf numFmtId="0" fontId="2" fillId="0" borderId="0" xfId="1" applyFont="1"/>
    <xf numFmtId="0" fontId="3" fillId="0" borderId="0" xfId="1" applyFont="1" applyAlignment="1">
      <alignment horizontal="center" vertical="center" wrapText="1"/>
    </xf>
    <xf numFmtId="0" fontId="9" fillId="0" borderId="0" xfId="0" applyFont="1"/>
    <xf numFmtId="0" fontId="5" fillId="0" borderId="0" xfId="0" applyFont="1"/>
    <xf numFmtId="164" fontId="9" fillId="0" borderId="1" xfId="0" applyNumberFormat="1" applyFont="1" applyBorder="1" applyAlignment="1">
      <alignment horizontal="center" textRotation="90" shrinkToFit="1"/>
    </xf>
    <xf numFmtId="164" fontId="9" fillId="0" borderId="2" xfId="0" applyNumberFormat="1" applyFont="1" applyBorder="1" applyAlignment="1">
      <alignment horizontal="center" textRotation="90" shrinkToFit="1"/>
    </xf>
    <xf numFmtId="165" fontId="9" fillId="0" borderId="21" xfId="0" applyNumberFormat="1" applyFont="1" applyBorder="1" applyAlignment="1">
      <alignment horizontal="center"/>
    </xf>
    <xf numFmtId="0" fontId="13" fillId="10" borderId="7" xfId="1" applyFont="1" applyFill="1" applyBorder="1" applyAlignment="1">
      <alignment horizontal="center" vertical="center" shrinkToFit="1"/>
    </xf>
    <xf numFmtId="0" fontId="13" fillId="10" borderId="2" xfId="1" applyFont="1" applyFill="1" applyBorder="1" applyAlignment="1">
      <alignment horizontal="center" vertical="center" shrinkToFit="1"/>
    </xf>
    <xf numFmtId="0" fontId="13" fillId="10" borderId="4" xfId="1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2" applyFont="1" applyAlignment="1">
      <alignment vertical="center"/>
    </xf>
    <xf numFmtId="0" fontId="2" fillId="0" borderId="0" xfId="0" applyFont="1" applyAlignment="1">
      <alignment vertical="center"/>
    </xf>
    <xf numFmtId="0" fontId="5" fillId="3" borderId="0" xfId="0" applyFont="1" applyFill="1" applyProtection="1">
      <protection locked="0"/>
    </xf>
    <xf numFmtId="0" fontId="2" fillId="0" borderId="0" xfId="1" applyFont="1" applyProtection="1"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3" borderId="0" xfId="0" applyFont="1" applyFill="1" applyAlignment="1" applyProtection="1">
      <alignment horizontal="center" vertical="center" wrapText="1"/>
      <protection locked="0"/>
    </xf>
    <xf numFmtId="164" fontId="5" fillId="3" borderId="0" xfId="0" applyNumberFormat="1" applyFont="1" applyFill="1" applyAlignment="1" applyProtection="1">
      <alignment textRotation="90" wrapText="1"/>
      <protection locked="0"/>
    </xf>
    <xf numFmtId="0" fontId="5" fillId="9" borderId="5" xfId="0" applyFont="1" applyFill="1" applyBorder="1" applyProtection="1">
      <protection locked="0"/>
    </xf>
    <xf numFmtId="14" fontId="5" fillId="3" borderId="0" xfId="0" applyNumberFormat="1" applyFont="1" applyFill="1" applyAlignment="1" applyProtection="1">
      <alignment horizontal="left"/>
      <protection locked="0"/>
    </xf>
    <xf numFmtId="0" fontId="2" fillId="4" borderId="5" xfId="1" applyFont="1" applyFill="1" applyBorder="1" applyAlignment="1" applyProtection="1">
      <alignment shrinkToFit="1"/>
      <protection locked="0"/>
    </xf>
    <xf numFmtId="0" fontId="2" fillId="3" borderId="0" xfId="1" applyFont="1" applyFill="1" applyAlignment="1" applyProtection="1">
      <alignment shrinkToFit="1"/>
      <protection locked="0"/>
    </xf>
    <xf numFmtId="0" fontId="2" fillId="7" borderId="5" xfId="1" applyFont="1" applyFill="1" applyBorder="1" applyAlignment="1" applyProtection="1">
      <alignment shrinkToFit="1"/>
      <protection locked="0"/>
    </xf>
    <xf numFmtId="0" fontId="2" fillId="7" borderId="5" xfId="1" applyFont="1" applyFill="1" applyBorder="1" applyProtection="1">
      <protection locked="0"/>
    </xf>
    <xf numFmtId="0" fontId="2" fillId="7" borderId="0" xfId="1" applyFont="1" applyFill="1" applyProtection="1">
      <protection locked="0"/>
    </xf>
    <xf numFmtId="0" fontId="2" fillId="3" borderId="0" xfId="1" applyFont="1" applyFill="1" applyProtection="1">
      <protection locked="0"/>
    </xf>
    <xf numFmtId="0" fontId="2" fillId="2" borderId="5" xfId="3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5" fillId="2" borderId="0" xfId="0" applyFont="1" applyFill="1" applyProtection="1">
      <protection locked="0"/>
    </xf>
    <xf numFmtId="164" fontId="5" fillId="11" borderId="0" xfId="0" applyNumberFormat="1" applyFont="1" applyFill="1" applyAlignment="1" applyProtection="1">
      <alignment textRotation="90" wrapText="1"/>
      <protection locked="0"/>
    </xf>
    <xf numFmtId="0" fontId="5" fillId="11" borderId="0" xfId="0" applyFont="1" applyFill="1" applyProtection="1">
      <protection locked="0"/>
    </xf>
    <xf numFmtId="0" fontId="5" fillId="8" borderId="5" xfId="0" applyFont="1" applyFill="1" applyBorder="1" applyProtection="1">
      <protection locked="0"/>
    </xf>
    <xf numFmtId="0" fontId="9" fillId="3" borderId="0" xfId="0" applyFont="1" applyFill="1" applyProtection="1">
      <protection locked="0"/>
    </xf>
    <xf numFmtId="0" fontId="2" fillId="5" borderId="5" xfId="1" applyFont="1" applyFill="1" applyBorder="1" applyAlignment="1" applyProtection="1">
      <alignment shrinkToFit="1"/>
      <protection locked="0"/>
    </xf>
    <xf numFmtId="0" fontId="2" fillId="5" borderId="5" xfId="1" applyFont="1" applyFill="1" applyBorder="1" applyProtection="1">
      <protection locked="0"/>
    </xf>
    <xf numFmtId="0" fontId="10" fillId="0" borderId="5" xfId="2" applyFont="1" applyBorder="1" applyAlignment="1">
      <alignment horizontal="center" textRotation="90" wrapText="1"/>
    </xf>
    <xf numFmtId="0" fontId="10" fillId="0" borderId="6" xfId="2" applyFont="1" applyBorder="1" applyAlignment="1">
      <alignment horizontal="center" textRotation="90" wrapText="1"/>
    </xf>
    <xf numFmtId="0" fontId="13" fillId="6" borderId="7" xfId="1" applyFont="1" applyFill="1" applyBorder="1" applyAlignment="1">
      <alignment horizontal="center" vertical="center" shrinkToFit="1"/>
    </xf>
    <xf numFmtId="0" fontId="13" fillId="6" borderId="2" xfId="1" applyFont="1" applyFill="1" applyBorder="1" applyAlignment="1">
      <alignment horizontal="center" vertical="center" shrinkToFit="1"/>
    </xf>
    <xf numFmtId="0" fontId="13" fillId="6" borderId="4" xfId="1" applyFont="1" applyFill="1" applyBorder="1" applyAlignment="1">
      <alignment horizontal="center" vertical="center" shrinkToFit="1"/>
    </xf>
    <xf numFmtId="0" fontId="3" fillId="0" borderId="0" xfId="2" applyFont="1" applyAlignment="1">
      <alignment horizontal="center" vertical="center" wrapText="1"/>
    </xf>
    <xf numFmtId="1" fontId="2" fillId="0" borderId="0" xfId="2" applyNumberFormat="1" applyFont="1" applyAlignment="1">
      <alignment vertical="center"/>
    </xf>
    <xf numFmtId="1" fontId="9" fillId="0" borderId="0" xfId="0" applyNumberFormat="1" applyFont="1"/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10" borderId="23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5" fillId="10" borderId="25" xfId="0" applyFont="1" applyFill="1" applyBorder="1" applyAlignment="1">
      <alignment horizontal="center" vertical="center"/>
    </xf>
    <xf numFmtId="0" fontId="2" fillId="0" borderId="0" xfId="2" applyFont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166" fontId="2" fillId="0" borderId="0" xfId="2" applyNumberFormat="1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167" fontId="2" fillId="0" borderId="0" xfId="2" applyNumberFormat="1" applyFont="1" applyAlignment="1">
      <alignment horizontal="center" vertical="center"/>
    </xf>
    <xf numFmtId="0" fontId="11" fillId="0" borderId="0" xfId="0" applyFont="1" applyAlignment="1" applyProtection="1">
      <alignment horizontal="center"/>
      <protection locked="0"/>
    </xf>
    <xf numFmtId="166" fontId="16" fillId="0" borderId="5" xfId="1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center" textRotation="90"/>
    </xf>
    <xf numFmtId="0" fontId="2" fillId="0" borderId="6" xfId="0" applyFont="1" applyBorder="1" applyAlignment="1">
      <alignment horizontal="center" textRotation="90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textRotation="90"/>
    </xf>
    <xf numFmtId="0" fontId="2" fillId="0" borderId="11" xfId="1" applyFont="1" applyBorder="1" applyAlignment="1">
      <alignment horizontal="center" textRotation="90"/>
    </xf>
    <xf numFmtId="0" fontId="5" fillId="0" borderId="5" xfId="0" applyFont="1" applyBorder="1" applyAlignment="1">
      <alignment horizontal="center" textRotation="90" wrapText="1"/>
    </xf>
    <xf numFmtId="164" fontId="2" fillId="0" borderId="11" xfId="0" applyNumberFormat="1" applyFont="1" applyBorder="1" applyAlignment="1">
      <alignment horizontal="center" textRotation="90" wrapText="1"/>
    </xf>
    <xf numFmtId="0" fontId="2" fillId="0" borderId="8" xfId="1" applyFont="1" applyBorder="1" applyAlignment="1" applyProtection="1">
      <alignment horizontal="left" vertical="center"/>
      <protection locked="0"/>
    </xf>
    <xf numFmtId="0" fontId="2" fillId="0" borderId="9" xfId="1" applyFont="1" applyBorder="1" applyAlignment="1" applyProtection="1">
      <alignment horizontal="left" vertical="center"/>
      <protection locked="0"/>
    </xf>
    <xf numFmtId="0" fontId="12" fillId="0" borderId="8" xfId="1" applyFont="1" applyBorder="1" applyAlignment="1">
      <alignment horizontal="left" vertical="center" shrinkToFit="1"/>
    </xf>
    <xf numFmtId="0" fontId="12" fillId="0" borderId="10" xfId="1" applyFont="1" applyBorder="1" applyAlignment="1">
      <alignment horizontal="left" vertical="center" shrinkToFit="1"/>
    </xf>
    <xf numFmtId="0" fontId="12" fillId="0" borderId="9" xfId="1" applyFont="1" applyBorder="1" applyAlignment="1">
      <alignment horizontal="left" vertical="center" shrinkToFit="1"/>
    </xf>
    <xf numFmtId="0" fontId="2" fillId="0" borderId="5" xfId="1" applyFont="1" applyBorder="1" applyAlignment="1" applyProtection="1">
      <alignment horizontal="left" vertical="center"/>
      <protection locked="0"/>
    </xf>
    <xf numFmtId="167" fontId="16" fillId="0" borderId="5" xfId="1" applyNumberFormat="1" applyFont="1" applyBorder="1" applyAlignment="1">
      <alignment horizontal="center" vertical="center" shrinkToFit="1"/>
    </xf>
    <xf numFmtId="0" fontId="2" fillId="0" borderId="0" xfId="2" applyFont="1" applyAlignment="1">
      <alignment horizontal="center"/>
    </xf>
    <xf numFmtId="0" fontId="2" fillId="0" borderId="0" xfId="0" applyFont="1" applyAlignment="1">
      <alignment horizontal="left" vertical="center"/>
    </xf>
    <xf numFmtId="14" fontId="2" fillId="0" borderId="0" xfId="2" applyNumberFormat="1" applyFont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2" fillId="0" borderId="0" xfId="0" applyFont="1" applyAlignment="1">
      <alignment horizontal="center"/>
    </xf>
    <xf numFmtId="0" fontId="5" fillId="9" borderId="6" xfId="0" applyFont="1" applyFill="1" applyBorder="1" applyAlignment="1" applyProtection="1">
      <alignment horizontal="center"/>
      <protection locked="0"/>
    </xf>
    <xf numFmtId="0" fontId="5" fillId="9" borderId="26" xfId="0" applyFont="1" applyFill="1" applyBorder="1" applyAlignment="1" applyProtection="1">
      <alignment horizontal="center"/>
      <protection locked="0"/>
    </xf>
    <xf numFmtId="0" fontId="5" fillId="9" borderId="6" xfId="0" applyFont="1" applyFill="1" applyBorder="1" applyAlignment="1" applyProtection="1">
      <alignment horizontal="center" shrinkToFit="1"/>
      <protection locked="0"/>
    </xf>
    <xf numFmtId="0" fontId="5" fillId="9" borderId="26" xfId="0" applyFont="1" applyFill="1" applyBorder="1" applyAlignment="1" applyProtection="1">
      <alignment horizontal="center" shrinkToFit="1"/>
      <protection locked="0"/>
    </xf>
    <xf numFmtId="164" fontId="5" fillId="11" borderId="0" xfId="0" applyNumberFormat="1" applyFont="1" applyFill="1" applyAlignment="1" applyProtection="1">
      <alignment horizontal="center" textRotation="90" wrapText="1"/>
      <protection locked="0"/>
    </xf>
    <xf numFmtId="0" fontId="5" fillId="9" borderId="6" xfId="0" applyFont="1" applyFill="1" applyBorder="1" applyAlignment="1" applyProtection="1">
      <alignment horizontal="center" vertical="center"/>
      <protection locked="0"/>
    </xf>
    <xf numFmtId="0" fontId="5" fillId="9" borderId="11" xfId="0" applyFont="1" applyFill="1" applyBorder="1" applyAlignment="1" applyProtection="1">
      <alignment horizontal="center" vertical="center"/>
      <protection locked="0"/>
    </xf>
    <xf numFmtId="0" fontId="5" fillId="9" borderId="26" xfId="0" applyFont="1" applyFill="1" applyBorder="1" applyAlignment="1" applyProtection="1">
      <alignment horizontal="center" vertical="center"/>
      <protection locked="0"/>
    </xf>
    <xf numFmtId="14" fontId="17" fillId="9" borderId="6" xfId="0" applyNumberFormat="1" applyFont="1" applyFill="1" applyBorder="1" applyAlignment="1" applyProtection="1">
      <alignment horizontal="center" vertical="center" shrinkToFit="1"/>
      <protection locked="0"/>
    </xf>
    <xf numFmtId="14" fontId="17" fillId="9" borderId="11" xfId="0" applyNumberFormat="1" applyFont="1" applyFill="1" applyBorder="1" applyAlignment="1" applyProtection="1">
      <alignment horizontal="center" vertical="center" shrinkToFit="1"/>
      <protection locked="0"/>
    </xf>
    <xf numFmtId="14" fontId="17" fillId="9" borderId="26" xfId="0" applyNumberFormat="1" applyFont="1" applyFill="1" applyBorder="1" applyAlignment="1" applyProtection="1">
      <alignment horizontal="center" vertical="center" shrinkToFit="1"/>
      <protection locked="0"/>
    </xf>
    <xf numFmtId="1" fontId="13" fillId="6" borderId="15" xfId="2" applyNumberFormat="1" applyFont="1" applyFill="1" applyBorder="1" applyAlignment="1">
      <alignment horizontal="center" vertical="center" shrinkToFit="1"/>
    </xf>
    <xf numFmtId="1" fontId="13" fillId="6" borderId="16" xfId="2" applyNumberFormat="1" applyFont="1" applyFill="1" applyBorder="1" applyAlignment="1">
      <alignment horizontal="center" vertical="center" shrinkToFit="1"/>
    </xf>
    <xf numFmtId="1" fontId="13" fillId="6" borderId="17" xfId="2" applyNumberFormat="1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1" fontId="13" fillId="6" borderId="18" xfId="2" applyNumberFormat="1" applyFont="1" applyFill="1" applyBorder="1" applyAlignment="1">
      <alignment horizontal="center" vertical="center" shrinkToFit="1"/>
    </xf>
    <xf numFmtId="1" fontId="13" fillId="6" borderId="19" xfId="2" applyNumberFormat="1" applyFont="1" applyFill="1" applyBorder="1" applyAlignment="1">
      <alignment horizontal="center" vertical="center" shrinkToFit="1"/>
    </xf>
    <xf numFmtId="1" fontId="13" fillId="6" borderId="20" xfId="2" applyNumberFormat="1" applyFont="1" applyFill="1" applyBorder="1" applyAlignment="1">
      <alignment horizontal="center" vertical="center" shrinkToFit="1"/>
    </xf>
    <xf numFmtId="0" fontId="14" fillId="0" borderId="5" xfId="2" applyFont="1" applyBorder="1" applyAlignment="1">
      <alignment horizontal="center" textRotation="90" wrapText="1"/>
    </xf>
    <xf numFmtId="0" fontId="14" fillId="0" borderId="6" xfId="2" applyFont="1" applyBorder="1" applyAlignment="1">
      <alignment horizontal="center" textRotation="90" wrapText="1"/>
    </xf>
    <xf numFmtId="166" fontId="12" fillId="0" borderId="8" xfId="1" applyNumberFormat="1" applyFont="1" applyBorder="1" applyAlignment="1">
      <alignment horizontal="left" vertical="center"/>
    </xf>
    <xf numFmtId="166" fontId="12" fillId="0" borderId="10" xfId="1" applyNumberFormat="1" applyFont="1" applyBorder="1" applyAlignment="1">
      <alignment horizontal="left" vertical="center"/>
    </xf>
    <xf numFmtId="166" fontId="12" fillId="0" borderId="9" xfId="1" applyNumberFormat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167" fontId="12" fillId="0" borderId="5" xfId="1" applyNumberFormat="1" applyFont="1" applyBorder="1" applyAlignment="1">
      <alignment horizontal="center" vertical="center" shrinkToFit="1"/>
    </xf>
    <xf numFmtId="0" fontId="5" fillId="8" borderId="6" xfId="0" applyFont="1" applyFill="1" applyBorder="1" applyAlignment="1" applyProtection="1">
      <alignment horizontal="center" vertical="center"/>
      <protection locked="0"/>
    </xf>
    <xf numFmtId="0" fontId="5" fillId="8" borderId="26" xfId="0" applyFont="1" applyFill="1" applyBorder="1" applyAlignment="1" applyProtection="1">
      <alignment horizontal="center" vertical="center"/>
      <protection locked="0"/>
    </xf>
    <xf numFmtId="0" fontId="5" fillId="8" borderId="27" xfId="0" applyFont="1" applyFill="1" applyBorder="1" applyAlignment="1" applyProtection="1">
      <alignment horizontal="center" vertical="center" shrinkToFit="1"/>
      <protection locked="0"/>
    </xf>
    <xf numFmtId="0" fontId="5" fillId="8" borderId="28" xfId="0" applyFont="1" applyFill="1" applyBorder="1" applyAlignment="1" applyProtection="1">
      <alignment horizontal="center" vertical="center" shrinkToFit="1"/>
      <protection locked="0"/>
    </xf>
    <xf numFmtId="0" fontId="5" fillId="8" borderId="11" xfId="0" applyFont="1" applyFill="1" applyBorder="1" applyAlignment="1" applyProtection="1">
      <alignment horizontal="center" vertical="center"/>
      <protection locked="0"/>
    </xf>
    <xf numFmtId="14" fontId="17" fillId="8" borderId="6" xfId="0" applyNumberFormat="1" applyFont="1" applyFill="1" applyBorder="1" applyAlignment="1" applyProtection="1">
      <alignment horizontal="left" vertical="center" shrinkToFit="1"/>
      <protection locked="0"/>
    </xf>
    <xf numFmtId="14" fontId="17" fillId="8" borderId="11" xfId="0" applyNumberFormat="1" applyFont="1" applyFill="1" applyBorder="1" applyAlignment="1" applyProtection="1">
      <alignment horizontal="left" vertical="center" shrinkToFit="1"/>
      <protection locked="0"/>
    </xf>
    <xf numFmtId="14" fontId="17" fillId="8" borderId="26" xfId="0" applyNumberFormat="1" applyFont="1" applyFill="1" applyBorder="1" applyAlignment="1" applyProtection="1">
      <alignment horizontal="left" vertical="center" shrinkToFit="1"/>
      <protection locked="0"/>
    </xf>
  </cellXfs>
  <cellStyles count="4">
    <cellStyle name="Normal" xfId="0" builtinId="0"/>
    <cellStyle name="Normal 2" xfId="1" xr:uid="{00000000-0005-0000-0000-000001000000}"/>
    <cellStyle name="Normal 7" xfId="3" xr:uid="{00000000-0005-0000-0000-000002000000}"/>
    <cellStyle name="Normal_Sayfa1" xfId="2" xr:uid="{00000000-0005-0000-0000-000003000000}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DF7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akup\Desktop\ek%20ders%20hesaplam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ÇIKLAMA"/>
      <sheetName val="Personel"/>
      <sheetName val="Çizelge"/>
      <sheetName val="ücret"/>
      <sheetName val="Takvim"/>
      <sheetName val="EKDERS HESAPLMA"/>
      <sheetName val="ücret onayı"/>
      <sheetName val="formül"/>
    </sheetNames>
    <sheetDataSet>
      <sheetData sheetId="0" refreshError="1"/>
      <sheetData sheetId="1"/>
      <sheetData sheetId="2"/>
      <sheetData sheetId="3" refreshError="1"/>
      <sheetData sheetId="4">
        <row r="5">
          <cell r="R5">
            <v>2019</v>
          </cell>
        </row>
        <row r="8">
          <cell r="M8" t="e">
            <v>#VALUE!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AO170"/>
  <sheetViews>
    <sheetView showGridLines="0" showZeros="0" tabSelected="1" workbookViewId="0">
      <selection activeCell="G15" sqref="G15"/>
    </sheetView>
  </sheetViews>
  <sheetFormatPr defaultColWidth="3.42578125" defaultRowHeight="14.25" customHeight="1" x14ac:dyDescent="0.25"/>
  <cols>
    <col min="1" max="1" width="16" style="42" customWidth="1"/>
    <col min="2" max="2" width="26.85546875" style="42" customWidth="1"/>
    <col min="3" max="4" width="3.42578125" style="42"/>
    <col min="5" max="5" width="2.5703125" style="42" customWidth="1"/>
    <col min="6" max="6" width="14.7109375" style="42" customWidth="1"/>
    <col min="7" max="7" width="10.7109375" style="42" customWidth="1"/>
    <col min="8" max="8" width="4.7109375" style="42" customWidth="1"/>
    <col min="9" max="39" width="3" style="42" customWidth="1"/>
    <col min="40" max="41" width="7.28515625" style="42" customWidth="1"/>
    <col min="42" max="16384" width="3.42578125" style="42"/>
  </cols>
  <sheetData>
    <row r="2" spans="1:41" ht="22.5" customHeight="1" x14ac:dyDescent="0.35">
      <c r="E2" s="88" t="s">
        <v>66</v>
      </c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</row>
    <row r="3" spans="1:41" ht="14.25" customHeight="1" x14ac:dyDescent="0.25">
      <c r="E3" s="98" t="s">
        <v>8</v>
      </c>
      <c r="F3" s="99"/>
      <c r="G3" s="100" t="str">
        <f>B6</f>
        <v>Öğretmenevi  ve ASO Müdürlüğü</v>
      </c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2"/>
      <c r="U3" s="43"/>
      <c r="V3" s="103" t="s">
        <v>9</v>
      </c>
      <c r="W3" s="103"/>
      <c r="X3" s="103"/>
      <c r="Y3" s="103"/>
      <c r="Z3" s="104">
        <f>B8</f>
        <v>45323</v>
      </c>
      <c r="AA3" s="104"/>
      <c r="AB3" s="104"/>
      <c r="AC3" s="44"/>
      <c r="AD3" s="103" t="s">
        <v>85</v>
      </c>
      <c r="AE3" s="103"/>
      <c r="AF3" s="103"/>
      <c r="AG3" s="89">
        <f>B8</f>
        <v>45323</v>
      </c>
      <c r="AH3" s="89"/>
      <c r="AI3" s="89"/>
      <c r="AJ3" s="89"/>
      <c r="AK3" s="89"/>
      <c r="AL3" s="89"/>
      <c r="AM3" s="89"/>
      <c r="AN3" s="89"/>
      <c r="AO3" s="89"/>
    </row>
    <row r="4" spans="1:41" ht="9" customHeight="1" x14ac:dyDescent="0.25"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6"/>
    </row>
    <row r="5" spans="1:41" ht="45" customHeight="1" x14ac:dyDescent="0.25">
      <c r="A5" s="47"/>
      <c r="B5" s="47"/>
      <c r="E5" s="90" t="s">
        <v>2</v>
      </c>
      <c r="F5" s="92" t="s">
        <v>3</v>
      </c>
      <c r="G5" s="92" t="s">
        <v>4</v>
      </c>
      <c r="H5" s="97" t="s">
        <v>56</v>
      </c>
      <c r="I5" s="30">
        <f>B8</f>
        <v>45323</v>
      </c>
      <c r="J5" s="31">
        <f>I5+1</f>
        <v>45324</v>
      </c>
      <c r="K5" s="31">
        <f t="shared" ref="K5:Z6" si="0">J5+1</f>
        <v>45325</v>
      </c>
      <c r="L5" s="31">
        <f t="shared" si="0"/>
        <v>45326</v>
      </c>
      <c r="M5" s="31">
        <f t="shared" si="0"/>
        <v>45327</v>
      </c>
      <c r="N5" s="31">
        <f t="shared" si="0"/>
        <v>45328</v>
      </c>
      <c r="O5" s="31">
        <f t="shared" si="0"/>
        <v>45329</v>
      </c>
      <c r="P5" s="31">
        <f t="shared" si="0"/>
        <v>45330</v>
      </c>
      <c r="Q5" s="31">
        <f t="shared" si="0"/>
        <v>45331</v>
      </c>
      <c r="R5" s="31">
        <f t="shared" si="0"/>
        <v>45332</v>
      </c>
      <c r="S5" s="31">
        <f t="shared" si="0"/>
        <v>45333</v>
      </c>
      <c r="T5" s="31">
        <f t="shared" si="0"/>
        <v>45334</v>
      </c>
      <c r="U5" s="31">
        <f t="shared" si="0"/>
        <v>45335</v>
      </c>
      <c r="V5" s="31">
        <f t="shared" si="0"/>
        <v>45336</v>
      </c>
      <c r="W5" s="31">
        <f t="shared" si="0"/>
        <v>45337</v>
      </c>
      <c r="X5" s="31">
        <f t="shared" si="0"/>
        <v>45338</v>
      </c>
      <c r="Y5" s="31">
        <f t="shared" si="0"/>
        <v>45339</v>
      </c>
      <c r="Z5" s="31">
        <f t="shared" si="0"/>
        <v>45340</v>
      </c>
      <c r="AA5" s="31">
        <f t="shared" ref="AA5:AM6" si="1">Z5+1</f>
        <v>45341</v>
      </c>
      <c r="AB5" s="31">
        <f t="shared" si="1"/>
        <v>45342</v>
      </c>
      <c r="AC5" s="31">
        <f t="shared" si="1"/>
        <v>45343</v>
      </c>
      <c r="AD5" s="31">
        <f t="shared" si="1"/>
        <v>45344</v>
      </c>
      <c r="AE5" s="31">
        <f t="shared" si="1"/>
        <v>45345</v>
      </c>
      <c r="AF5" s="31">
        <f t="shared" si="1"/>
        <v>45346</v>
      </c>
      <c r="AG5" s="31">
        <f t="shared" si="1"/>
        <v>45347</v>
      </c>
      <c r="AH5" s="31">
        <f t="shared" si="1"/>
        <v>45348</v>
      </c>
      <c r="AI5" s="31">
        <f t="shared" si="1"/>
        <v>45349</v>
      </c>
      <c r="AJ5" s="31">
        <f t="shared" si="1"/>
        <v>45350</v>
      </c>
      <c r="AK5" s="31">
        <f t="shared" si="1"/>
        <v>45351</v>
      </c>
      <c r="AL5" s="31">
        <f t="shared" si="1"/>
        <v>45352</v>
      </c>
      <c r="AM5" s="31">
        <f t="shared" si="1"/>
        <v>45353</v>
      </c>
      <c r="AN5" s="94" t="s">
        <v>0</v>
      </c>
      <c r="AO5" s="96" t="s">
        <v>67</v>
      </c>
    </row>
    <row r="6" spans="1:41" ht="12" customHeight="1" x14ac:dyDescent="0.25">
      <c r="A6" s="110" t="s">
        <v>1</v>
      </c>
      <c r="B6" s="112" t="s">
        <v>38</v>
      </c>
      <c r="C6" s="114"/>
      <c r="D6" s="48"/>
      <c r="E6" s="91"/>
      <c r="F6" s="93"/>
      <c r="G6" s="93"/>
      <c r="H6" s="97"/>
      <c r="I6" s="32">
        <f>B8</f>
        <v>45323</v>
      </c>
      <c r="J6" s="32">
        <f>I6+1</f>
        <v>45324</v>
      </c>
      <c r="K6" s="32">
        <f t="shared" si="0"/>
        <v>45325</v>
      </c>
      <c r="L6" s="32">
        <f t="shared" si="0"/>
        <v>45326</v>
      </c>
      <c r="M6" s="32">
        <f t="shared" si="0"/>
        <v>45327</v>
      </c>
      <c r="N6" s="32">
        <f t="shared" si="0"/>
        <v>45328</v>
      </c>
      <c r="O6" s="32">
        <f t="shared" si="0"/>
        <v>45329</v>
      </c>
      <c r="P6" s="32">
        <f t="shared" si="0"/>
        <v>45330</v>
      </c>
      <c r="Q6" s="32">
        <f t="shared" si="0"/>
        <v>45331</v>
      </c>
      <c r="R6" s="32">
        <f t="shared" si="0"/>
        <v>45332</v>
      </c>
      <c r="S6" s="32">
        <f t="shared" si="0"/>
        <v>45333</v>
      </c>
      <c r="T6" s="32">
        <f t="shared" si="0"/>
        <v>45334</v>
      </c>
      <c r="U6" s="32">
        <f t="shared" si="0"/>
        <v>45335</v>
      </c>
      <c r="V6" s="32">
        <f t="shared" si="0"/>
        <v>45336</v>
      </c>
      <c r="W6" s="32">
        <f t="shared" si="0"/>
        <v>45337</v>
      </c>
      <c r="X6" s="32">
        <f t="shared" si="0"/>
        <v>45338</v>
      </c>
      <c r="Y6" s="32">
        <f t="shared" si="0"/>
        <v>45339</v>
      </c>
      <c r="Z6" s="32">
        <f>Y6+1</f>
        <v>45340</v>
      </c>
      <c r="AA6" s="32">
        <f>Z6+1</f>
        <v>45341</v>
      </c>
      <c r="AB6" s="32">
        <f>AA6+1</f>
        <v>45342</v>
      </c>
      <c r="AC6" s="32">
        <f t="shared" si="1"/>
        <v>45343</v>
      </c>
      <c r="AD6" s="32">
        <f t="shared" si="1"/>
        <v>45344</v>
      </c>
      <c r="AE6" s="32">
        <f t="shared" si="1"/>
        <v>45345</v>
      </c>
      <c r="AF6" s="32">
        <f>AE6+1</f>
        <v>45346</v>
      </c>
      <c r="AG6" s="32">
        <f>AF6+1</f>
        <v>45347</v>
      </c>
      <c r="AH6" s="32">
        <f>AG6+1</f>
        <v>45348</v>
      </c>
      <c r="AI6" s="32">
        <f t="shared" si="1"/>
        <v>45349</v>
      </c>
      <c r="AJ6" s="32">
        <f t="shared" si="1"/>
        <v>45350</v>
      </c>
      <c r="AK6" s="32">
        <f t="shared" si="1"/>
        <v>45351</v>
      </c>
      <c r="AL6" s="32">
        <f t="shared" si="1"/>
        <v>45352</v>
      </c>
      <c r="AM6" s="32">
        <f>AL6+1</f>
        <v>45353</v>
      </c>
      <c r="AN6" s="95"/>
      <c r="AO6" s="96"/>
    </row>
    <row r="7" spans="1:41" ht="11.25" customHeight="1" x14ac:dyDescent="0.25">
      <c r="A7" s="111"/>
      <c r="B7" s="113"/>
      <c r="C7" s="114"/>
      <c r="E7" s="74">
        <v>1</v>
      </c>
      <c r="F7" s="77"/>
      <c r="G7" s="13"/>
      <c r="H7" s="7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33">
        <f t="shared" ref="AN7:AN9" si="2">SUM(I7:AM7)</f>
        <v>0</v>
      </c>
      <c r="AO7" s="80">
        <f>AN7+AN8+AN9+AN10</f>
        <v>0</v>
      </c>
    </row>
    <row r="8" spans="1:41" ht="11.25" customHeight="1" x14ac:dyDescent="0.25">
      <c r="A8" s="115" t="s">
        <v>84</v>
      </c>
      <c r="B8" s="118">
        <v>45323</v>
      </c>
      <c r="E8" s="75"/>
      <c r="F8" s="78"/>
      <c r="G8" s="17"/>
      <c r="H8" s="78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34">
        <f t="shared" si="2"/>
        <v>0</v>
      </c>
      <c r="AO8" s="81"/>
    </row>
    <row r="9" spans="1:41" ht="11.25" customHeight="1" x14ac:dyDescent="0.25">
      <c r="A9" s="116"/>
      <c r="B9" s="119"/>
      <c r="E9" s="75"/>
      <c r="F9" s="78"/>
      <c r="G9" s="17"/>
      <c r="H9" s="78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34">
        <f t="shared" si="2"/>
        <v>0</v>
      </c>
      <c r="AO9" s="81"/>
    </row>
    <row r="10" spans="1:41" ht="11.25" customHeight="1" x14ac:dyDescent="0.25">
      <c r="A10" s="117"/>
      <c r="B10" s="120"/>
      <c r="E10" s="76"/>
      <c r="F10" s="79"/>
      <c r="G10" s="21"/>
      <c r="H10" s="79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35">
        <f t="shared" ref="AN10:AN38" si="3">SUM(I10:AM10)</f>
        <v>0</v>
      </c>
      <c r="AO10" s="82"/>
    </row>
    <row r="11" spans="1:41" ht="11.25" customHeight="1" x14ac:dyDescent="0.25">
      <c r="A11" s="49" t="s">
        <v>45</v>
      </c>
      <c r="B11" s="25"/>
      <c r="E11" s="74">
        <v>2</v>
      </c>
      <c r="F11" s="77"/>
      <c r="G11" s="13"/>
      <c r="H11" s="77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33">
        <f t="shared" si="3"/>
        <v>0</v>
      </c>
      <c r="AO11" s="80">
        <f>AN11+AN12+AN13+AN14</f>
        <v>0</v>
      </c>
    </row>
    <row r="12" spans="1:41" ht="11.25" customHeight="1" x14ac:dyDescent="0.25">
      <c r="A12" s="49" t="s">
        <v>46</v>
      </c>
      <c r="B12" s="25"/>
      <c r="E12" s="75"/>
      <c r="F12" s="78"/>
      <c r="G12" s="17"/>
      <c r="H12" s="78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34">
        <f t="shared" si="3"/>
        <v>0</v>
      </c>
      <c r="AO12" s="81"/>
    </row>
    <row r="13" spans="1:41" ht="11.25" customHeight="1" x14ac:dyDescent="0.25">
      <c r="A13" s="49" t="s">
        <v>47</v>
      </c>
      <c r="B13" s="25"/>
      <c r="E13" s="75"/>
      <c r="F13" s="78"/>
      <c r="G13" s="17"/>
      <c r="H13" s="78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34">
        <f t="shared" si="3"/>
        <v>0</v>
      </c>
      <c r="AO13" s="81"/>
    </row>
    <row r="14" spans="1:41" ht="11.25" customHeight="1" x14ac:dyDescent="0.25">
      <c r="A14" s="49" t="s">
        <v>46</v>
      </c>
      <c r="B14" s="25"/>
      <c r="E14" s="76"/>
      <c r="F14" s="79"/>
      <c r="G14" s="21"/>
      <c r="H14" s="79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35">
        <f t="shared" si="3"/>
        <v>0</v>
      </c>
      <c r="AO14" s="82"/>
    </row>
    <row r="15" spans="1:41" ht="11.25" customHeight="1" x14ac:dyDescent="0.25">
      <c r="B15" s="50"/>
      <c r="E15" s="74">
        <v>3</v>
      </c>
      <c r="F15" s="77"/>
      <c r="G15" s="13"/>
      <c r="H15" s="77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33">
        <f t="shared" si="3"/>
        <v>0</v>
      </c>
      <c r="AO15" s="80">
        <f>AN15+AN16+AN17+AN18</f>
        <v>0</v>
      </c>
    </row>
    <row r="16" spans="1:41" ht="11.25" customHeight="1" x14ac:dyDescent="0.25">
      <c r="B16" s="50"/>
      <c r="E16" s="75"/>
      <c r="F16" s="78"/>
      <c r="G16" s="17"/>
      <c r="H16" s="78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34">
        <f t="shared" si="3"/>
        <v>0</v>
      </c>
      <c r="AO16" s="81"/>
    </row>
    <row r="17" spans="2:41" ht="11.25" customHeight="1" x14ac:dyDescent="0.25">
      <c r="B17" s="50"/>
      <c r="E17" s="75"/>
      <c r="F17" s="78"/>
      <c r="G17" s="17"/>
      <c r="H17" s="78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34">
        <f t="shared" si="3"/>
        <v>0</v>
      </c>
      <c r="AO17" s="81"/>
    </row>
    <row r="18" spans="2:41" ht="11.25" customHeight="1" x14ac:dyDescent="0.25">
      <c r="B18" s="50"/>
      <c r="E18" s="76"/>
      <c r="F18" s="79"/>
      <c r="G18" s="21"/>
      <c r="H18" s="79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35">
        <f t="shared" si="3"/>
        <v>0</v>
      </c>
      <c r="AO18" s="82"/>
    </row>
    <row r="19" spans="2:41" ht="11.25" customHeight="1" x14ac:dyDescent="0.25">
      <c r="B19" s="50"/>
      <c r="E19" s="74">
        <v>4</v>
      </c>
      <c r="F19" s="77"/>
      <c r="G19" s="13"/>
      <c r="H19" s="77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33">
        <f t="shared" ref="AN19:AN26" si="4">SUM(I19:AM19)</f>
        <v>0</v>
      </c>
      <c r="AO19" s="80">
        <f>AN19+AN20+AN21+AN22</f>
        <v>0</v>
      </c>
    </row>
    <row r="20" spans="2:41" ht="11.25" customHeight="1" x14ac:dyDescent="0.25">
      <c r="B20" s="50"/>
      <c r="E20" s="75"/>
      <c r="F20" s="78"/>
      <c r="G20" s="17"/>
      <c r="H20" s="78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34">
        <f t="shared" si="4"/>
        <v>0</v>
      </c>
      <c r="AO20" s="81"/>
    </row>
    <row r="21" spans="2:41" ht="11.25" customHeight="1" x14ac:dyDescent="0.25">
      <c r="B21" s="50"/>
      <c r="E21" s="75"/>
      <c r="F21" s="78"/>
      <c r="G21" s="17"/>
      <c r="H21" s="78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34">
        <f t="shared" si="4"/>
        <v>0</v>
      </c>
      <c r="AO21" s="81"/>
    </row>
    <row r="22" spans="2:41" ht="11.25" customHeight="1" x14ac:dyDescent="0.25">
      <c r="B22" s="50"/>
      <c r="E22" s="76"/>
      <c r="F22" s="79"/>
      <c r="G22" s="21"/>
      <c r="H22" s="79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35">
        <f t="shared" si="4"/>
        <v>0</v>
      </c>
      <c r="AO22" s="82"/>
    </row>
    <row r="23" spans="2:41" ht="11.25" customHeight="1" x14ac:dyDescent="0.25">
      <c r="B23" s="50"/>
      <c r="E23" s="74">
        <v>5</v>
      </c>
      <c r="F23" s="77"/>
      <c r="G23" s="13"/>
      <c r="H23" s="77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33">
        <f t="shared" si="4"/>
        <v>0</v>
      </c>
      <c r="AO23" s="80">
        <f>AN23+AN24+AN25+AN26</f>
        <v>0</v>
      </c>
    </row>
    <row r="24" spans="2:41" ht="11.25" customHeight="1" x14ac:dyDescent="0.25">
      <c r="B24" s="50"/>
      <c r="E24" s="75"/>
      <c r="F24" s="78"/>
      <c r="G24" s="17"/>
      <c r="H24" s="78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34">
        <f t="shared" si="4"/>
        <v>0</v>
      </c>
      <c r="AO24" s="81"/>
    </row>
    <row r="25" spans="2:41" ht="11.25" customHeight="1" x14ac:dyDescent="0.25">
      <c r="B25" s="50"/>
      <c r="E25" s="75"/>
      <c r="F25" s="78"/>
      <c r="G25" s="17"/>
      <c r="H25" s="78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34">
        <f t="shared" si="4"/>
        <v>0</v>
      </c>
      <c r="AO25" s="81"/>
    </row>
    <row r="26" spans="2:41" ht="11.25" customHeight="1" x14ac:dyDescent="0.25">
      <c r="B26" s="50"/>
      <c r="E26" s="76"/>
      <c r="F26" s="79"/>
      <c r="G26" s="21"/>
      <c r="H26" s="79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35">
        <f t="shared" si="4"/>
        <v>0</v>
      </c>
      <c r="AO26" s="82"/>
    </row>
    <row r="27" spans="2:41" ht="11.25" customHeight="1" x14ac:dyDescent="0.25">
      <c r="B27" s="50"/>
      <c r="E27" s="74">
        <v>6</v>
      </c>
      <c r="F27" s="77"/>
      <c r="G27" s="13"/>
      <c r="H27" s="77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33">
        <f t="shared" si="3"/>
        <v>0</v>
      </c>
      <c r="AO27" s="80">
        <f>AN27+AN28+AN29+AN30</f>
        <v>0</v>
      </c>
    </row>
    <row r="28" spans="2:41" ht="11.25" customHeight="1" x14ac:dyDescent="0.25">
      <c r="B28" s="50"/>
      <c r="E28" s="75"/>
      <c r="F28" s="78"/>
      <c r="G28" s="17"/>
      <c r="H28" s="78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34">
        <f t="shared" si="3"/>
        <v>0</v>
      </c>
      <c r="AO28" s="81"/>
    </row>
    <row r="29" spans="2:41" ht="11.25" customHeight="1" x14ac:dyDescent="0.25">
      <c r="B29" s="50"/>
      <c r="E29" s="75"/>
      <c r="F29" s="78"/>
      <c r="G29" s="17"/>
      <c r="H29" s="78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34">
        <f t="shared" si="3"/>
        <v>0</v>
      </c>
      <c r="AO29" s="81"/>
    </row>
    <row r="30" spans="2:41" ht="11.25" customHeight="1" x14ac:dyDescent="0.25">
      <c r="B30" s="50"/>
      <c r="E30" s="76"/>
      <c r="F30" s="79"/>
      <c r="G30" s="21"/>
      <c r="H30" s="79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35">
        <f t="shared" si="3"/>
        <v>0</v>
      </c>
      <c r="AO30" s="82"/>
    </row>
    <row r="31" spans="2:41" ht="11.25" customHeight="1" x14ac:dyDescent="0.25">
      <c r="B31" s="50"/>
      <c r="E31" s="74">
        <v>7</v>
      </c>
      <c r="F31" s="77"/>
      <c r="G31" s="13"/>
      <c r="H31" s="77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33">
        <f t="shared" si="3"/>
        <v>0</v>
      </c>
      <c r="AO31" s="80">
        <f>AN31+AN32+AN33+AN34</f>
        <v>0</v>
      </c>
    </row>
    <row r="32" spans="2:41" ht="11.25" customHeight="1" x14ac:dyDescent="0.25">
      <c r="B32" s="50"/>
      <c r="E32" s="75"/>
      <c r="F32" s="78"/>
      <c r="G32" s="17"/>
      <c r="H32" s="78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34">
        <f t="shared" si="3"/>
        <v>0</v>
      </c>
      <c r="AO32" s="81"/>
    </row>
    <row r="33" spans="5:41" ht="11.25" customHeight="1" x14ac:dyDescent="0.25">
      <c r="E33" s="75"/>
      <c r="F33" s="78"/>
      <c r="G33" s="17"/>
      <c r="H33" s="78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34">
        <f t="shared" si="3"/>
        <v>0</v>
      </c>
      <c r="AO33" s="81"/>
    </row>
    <row r="34" spans="5:41" ht="11.25" customHeight="1" x14ac:dyDescent="0.25">
      <c r="E34" s="76"/>
      <c r="F34" s="79"/>
      <c r="G34" s="21"/>
      <c r="H34" s="79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35">
        <f t="shared" si="3"/>
        <v>0</v>
      </c>
      <c r="AO34" s="82"/>
    </row>
    <row r="35" spans="5:41" ht="11.25" customHeight="1" x14ac:dyDescent="0.25">
      <c r="E35" s="74">
        <v>8</v>
      </c>
      <c r="F35" s="77"/>
      <c r="G35" s="13"/>
      <c r="H35" s="77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33">
        <f t="shared" si="3"/>
        <v>0</v>
      </c>
      <c r="AO35" s="80">
        <f>AN35+AN36+AN37+AN38</f>
        <v>0</v>
      </c>
    </row>
    <row r="36" spans="5:41" ht="11.25" customHeight="1" x14ac:dyDescent="0.25">
      <c r="E36" s="75"/>
      <c r="F36" s="78"/>
      <c r="G36" s="17"/>
      <c r="H36" s="78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34">
        <f t="shared" si="3"/>
        <v>0</v>
      </c>
      <c r="AO36" s="81"/>
    </row>
    <row r="37" spans="5:41" ht="11.25" customHeight="1" x14ac:dyDescent="0.25">
      <c r="E37" s="75"/>
      <c r="F37" s="78"/>
      <c r="G37" s="17"/>
      <c r="H37" s="78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34">
        <f t="shared" si="3"/>
        <v>0</v>
      </c>
      <c r="AO37" s="81"/>
    </row>
    <row r="38" spans="5:41" ht="11.25" customHeight="1" x14ac:dyDescent="0.25">
      <c r="E38" s="76"/>
      <c r="F38" s="79"/>
      <c r="G38" s="21"/>
      <c r="H38" s="79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35">
        <f t="shared" si="3"/>
        <v>0</v>
      </c>
      <c r="AO38" s="82"/>
    </row>
    <row r="39" spans="5:41" ht="14.25" customHeight="1" x14ac:dyDescent="0.25"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84" t="s">
        <v>0</v>
      </c>
      <c r="AK39" s="84"/>
      <c r="AL39" s="84"/>
      <c r="AM39" s="84"/>
      <c r="AN39" s="36">
        <f>SUM(AN7:AN38)</f>
        <v>0</v>
      </c>
      <c r="AO39" s="29"/>
    </row>
    <row r="40" spans="5:41" ht="12" customHeight="1" x14ac:dyDescent="0.25">
      <c r="E40" s="9" t="s">
        <v>86</v>
      </c>
      <c r="F40" s="9"/>
      <c r="G40" s="37"/>
      <c r="H40" s="37"/>
      <c r="I40" s="37"/>
      <c r="J40" s="37"/>
      <c r="K40" s="37"/>
      <c r="L40" s="37"/>
      <c r="M40" s="37"/>
      <c r="N40" s="37"/>
      <c r="O40" s="87">
        <f>Z3</f>
        <v>45323</v>
      </c>
      <c r="P40" s="86"/>
      <c r="Q40" s="37" t="s">
        <v>87</v>
      </c>
      <c r="R40" s="85">
        <f>AG3</f>
        <v>45323</v>
      </c>
      <c r="S40" s="86"/>
      <c r="T40" s="86"/>
      <c r="U40" s="86"/>
      <c r="V40" s="86"/>
      <c r="W40" s="37" t="str">
        <f>" ayında "&amp;AN39&amp;" saat ekders okutmuştur."</f>
        <v xml:space="preserve"> ayında 0 saat ekders okutmuştur.</v>
      </c>
      <c r="X40" s="37"/>
      <c r="Y40" s="37"/>
      <c r="Z40" s="37"/>
      <c r="AA40" s="37"/>
      <c r="AB40" s="37"/>
      <c r="AC40" s="37"/>
      <c r="AD40" s="37"/>
      <c r="AE40" s="37"/>
      <c r="AF40" s="9"/>
      <c r="AG40" s="9"/>
      <c r="AH40" s="9"/>
      <c r="AI40" s="9"/>
      <c r="AJ40" s="9"/>
      <c r="AK40" s="9"/>
      <c r="AL40" s="9"/>
      <c r="AM40" s="9"/>
      <c r="AN40" s="9"/>
      <c r="AO40" s="46"/>
    </row>
    <row r="41" spans="5:41" ht="2.25" customHeight="1" x14ac:dyDescent="0.25">
      <c r="E41" s="2"/>
      <c r="F41" s="2"/>
      <c r="G41" s="4"/>
      <c r="H41" s="4"/>
      <c r="I41" s="3"/>
      <c r="J41" s="3"/>
      <c r="K41" s="3"/>
      <c r="L41" s="3"/>
      <c r="M41" s="3"/>
      <c r="N41" s="4"/>
      <c r="O41" s="4"/>
      <c r="P41" s="83"/>
      <c r="Q41" s="83"/>
      <c r="R41" s="83"/>
      <c r="S41" s="83"/>
      <c r="T41" s="83"/>
      <c r="U41" s="83"/>
      <c r="V41" s="83"/>
      <c r="W41" s="4"/>
      <c r="X41" s="4"/>
      <c r="Y41" s="4"/>
      <c r="Z41" s="5"/>
      <c r="AA41" s="4"/>
      <c r="AB41" s="4"/>
      <c r="AC41" s="4"/>
      <c r="AD41" s="4"/>
      <c r="AE41" s="4"/>
      <c r="AF41" s="2"/>
      <c r="AG41" s="2"/>
      <c r="AH41" s="4"/>
      <c r="AI41" s="4"/>
      <c r="AJ41" s="4"/>
      <c r="AK41" s="4"/>
      <c r="AL41" s="4"/>
      <c r="AM41" s="4"/>
      <c r="AN41" s="45"/>
      <c r="AO41" s="46"/>
    </row>
    <row r="42" spans="5:41" ht="14.25" customHeight="1" x14ac:dyDescent="0.25">
      <c r="E42" s="109" t="s">
        <v>48</v>
      </c>
      <c r="F42" s="109"/>
      <c r="G42" s="109"/>
      <c r="H42" s="109"/>
      <c r="I42" s="109"/>
      <c r="J42" s="39"/>
      <c r="K42" s="39"/>
      <c r="L42" s="39"/>
      <c r="M42" s="105" t="s">
        <v>49</v>
      </c>
      <c r="N42" s="105"/>
      <c r="O42" s="105"/>
      <c r="P42" s="105"/>
      <c r="Q42" s="105"/>
      <c r="R42" s="105"/>
      <c r="S42" s="105" t="s">
        <v>50</v>
      </c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4"/>
      <c r="AG42" s="4"/>
      <c r="AH42" s="4"/>
      <c r="AI42" s="4"/>
      <c r="AJ42" s="4"/>
      <c r="AK42" s="4"/>
      <c r="AL42" s="4"/>
      <c r="AM42" s="4"/>
      <c r="AN42" s="4"/>
      <c r="AO42" s="46"/>
    </row>
    <row r="43" spans="5:41" ht="14.25" customHeight="1" x14ac:dyDescent="0.25">
      <c r="E43" s="106" t="s">
        <v>51</v>
      </c>
      <c r="F43" s="106"/>
      <c r="G43" s="107">
        <f>B11</f>
        <v>0</v>
      </c>
      <c r="H43" s="107"/>
      <c r="I43" s="107"/>
      <c r="J43" s="107"/>
      <c r="K43" s="107"/>
      <c r="L43" s="107"/>
      <c r="M43" s="107">
        <f ca="1">TODAY()</f>
        <v>45341</v>
      </c>
      <c r="N43" s="107"/>
      <c r="O43" s="107"/>
      <c r="P43" s="107"/>
      <c r="Q43" s="107"/>
      <c r="R43" s="107"/>
      <c r="S43" s="108" t="s">
        <v>3</v>
      </c>
      <c r="T43" s="108"/>
      <c r="U43" s="108"/>
      <c r="V43" s="108"/>
      <c r="W43" s="108"/>
      <c r="X43" s="107">
        <f>B13</f>
        <v>0</v>
      </c>
      <c r="Y43" s="107"/>
      <c r="Z43" s="107"/>
      <c r="AA43" s="107"/>
      <c r="AB43" s="107"/>
      <c r="AC43" s="107"/>
      <c r="AD43" s="107"/>
      <c r="AE43" s="107"/>
      <c r="AF43" s="10"/>
      <c r="AG43" s="1"/>
      <c r="AH43" s="1"/>
      <c r="AI43" s="1"/>
      <c r="AJ43" s="1"/>
      <c r="AK43" s="1"/>
      <c r="AL43" s="1"/>
      <c r="AM43" s="1"/>
      <c r="AN43" s="1"/>
      <c r="AO43" s="46"/>
    </row>
    <row r="44" spans="5:41" ht="14.25" customHeight="1" x14ac:dyDescent="0.25">
      <c r="E44" s="106" t="s">
        <v>52</v>
      </c>
      <c r="F44" s="106"/>
      <c r="G44" s="107">
        <f>B12</f>
        <v>0</v>
      </c>
      <c r="H44" s="107"/>
      <c r="I44" s="107"/>
      <c r="J44" s="107"/>
      <c r="K44" s="107"/>
      <c r="L44" s="107"/>
      <c r="M44" s="38"/>
      <c r="N44" s="38"/>
      <c r="O44" s="37"/>
      <c r="P44" s="37"/>
      <c r="Q44" s="37"/>
      <c r="R44" s="40"/>
      <c r="S44" s="108" t="s">
        <v>53</v>
      </c>
      <c r="T44" s="108"/>
      <c r="U44" s="108"/>
      <c r="V44" s="108"/>
      <c r="W44" s="108"/>
      <c r="X44" s="107">
        <f>B14</f>
        <v>0</v>
      </c>
      <c r="Y44" s="107"/>
      <c r="Z44" s="107"/>
      <c r="AA44" s="107"/>
      <c r="AB44" s="107"/>
      <c r="AC44" s="107"/>
      <c r="AD44" s="107"/>
      <c r="AE44" s="107"/>
      <c r="AF44" s="10"/>
      <c r="AG44" s="1"/>
      <c r="AH44" s="1"/>
      <c r="AI44" s="1"/>
      <c r="AJ44" s="1"/>
      <c r="AK44" s="1"/>
      <c r="AL44" s="1"/>
      <c r="AM44" s="1"/>
      <c r="AN44" s="1"/>
      <c r="AO44" s="46"/>
    </row>
    <row r="45" spans="5:41" ht="14.25" customHeight="1" x14ac:dyDescent="0.25">
      <c r="E45" s="41"/>
      <c r="F45" s="41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108" t="s">
        <v>54</v>
      </c>
      <c r="T45" s="108"/>
      <c r="U45" s="108"/>
      <c r="V45" s="108"/>
      <c r="W45" s="108"/>
      <c r="X45" s="86"/>
      <c r="Y45" s="86"/>
      <c r="Z45" s="86"/>
      <c r="AA45" s="86"/>
      <c r="AB45" s="86"/>
      <c r="AC45" s="86"/>
      <c r="AD45" s="86"/>
      <c r="AE45" s="86"/>
      <c r="AF45" s="7"/>
      <c r="AG45" s="7"/>
      <c r="AH45" s="2"/>
      <c r="AI45" s="2"/>
      <c r="AJ45" s="2"/>
      <c r="AK45" s="1"/>
      <c r="AL45" s="6"/>
      <c r="AM45" s="6"/>
      <c r="AN45" s="8"/>
      <c r="AO45" s="46"/>
    </row>
    <row r="108" spans="1:1" ht="14.25" hidden="1" customHeight="1" x14ac:dyDescent="0.25">
      <c r="A108" s="51" t="s">
        <v>71</v>
      </c>
    </row>
    <row r="109" spans="1:1" ht="14.25" hidden="1" customHeight="1" x14ac:dyDescent="0.25">
      <c r="A109" s="51" t="s">
        <v>72</v>
      </c>
    </row>
    <row r="110" spans="1:1" ht="14.25" hidden="1" customHeight="1" x14ac:dyDescent="0.25">
      <c r="A110" s="51" t="s">
        <v>73</v>
      </c>
    </row>
    <row r="111" spans="1:1" ht="14.25" hidden="1" customHeight="1" x14ac:dyDescent="0.25">
      <c r="A111" s="51" t="s">
        <v>74</v>
      </c>
    </row>
    <row r="112" spans="1:1" ht="14.25" hidden="1" customHeight="1" x14ac:dyDescent="0.25">
      <c r="A112" s="51" t="s">
        <v>75</v>
      </c>
    </row>
    <row r="113" spans="1:1" ht="14.25" hidden="1" customHeight="1" x14ac:dyDescent="0.25">
      <c r="A113" s="51" t="s">
        <v>76</v>
      </c>
    </row>
    <row r="114" spans="1:1" ht="14.25" hidden="1" customHeight="1" x14ac:dyDescent="0.25">
      <c r="A114" s="51" t="s">
        <v>77</v>
      </c>
    </row>
    <row r="115" spans="1:1" ht="14.25" hidden="1" customHeight="1" x14ac:dyDescent="0.25">
      <c r="A115" s="51" t="s">
        <v>78</v>
      </c>
    </row>
    <row r="116" spans="1:1" ht="14.25" hidden="1" customHeight="1" x14ac:dyDescent="0.25">
      <c r="A116" s="51" t="s">
        <v>79</v>
      </c>
    </row>
    <row r="117" spans="1:1" ht="14.25" hidden="1" customHeight="1" x14ac:dyDescent="0.25">
      <c r="A117" s="51" t="s">
        <v>80</v>
      </c>
    </row>
    <row r="118" spans="1:1" ht="14.25" hidden="1" customHeight="1" x14ac:dyDescent="0.25">
      <c r="A118" s="51" t="s">
        <v>81</v>
      </c>
    </row>
    <row r="119" spans="1:1" ht="14.25" hidden="1" customHeight="1" x14ac:dyDescent="0.25">
      <c r="A119" s="51" t="s">
        <v>82</v>
      </c>
    </row>
    <row r="120" spans="1:1" ht="14.25" hidden="1" customHeight="1" x14ac:dyDescent="0.25">
      <c r="A120" s="51"/>
    </row>
    <row r="121" spans="1:1" ht="14.25" hidden="1" customHeight="1" x14ac:dyDescent="0.25">
      <c r="A121" s="52"/>
    </row>
    <row r="122" spans="1:1" ht="14.25" hidden="1" customHeight="1" x14ac:dyDescent="0.25">
      <c r="A122" s="53" t="s">
        <v>5</v>
      </c>
    </row>
    <row r="123" spans="1:1" ht="14.25" hidden="1" customHeight="1" x14ac:dyDescent="0.25">
      <c r="A123" s="54" t="s">
        <v>14</v>
      </c>
    </row>
    <row r="124" spans="1:1" ht="14.25" hidden="1" customHeight="1" x14ac:dyDescent="0.25">
      <c r="A124" s="53" t="s">
        <v>58</v>
      </c>
    </row>
    <row r="125" spans="1:1" ht="14.25" hidden="1" customHeight="1" x14ac:dyDescent="0.25">
      <c r="A125" s="53" t="s">
        <v>59</v>
      </c>
    </row>
    <row r="126" spans="1:1" ht="14.25" hidden="1" customHeight="1" x14ac:dyDescent="0.25">
      <c r="A126" s="53" t="s">
        <v>60</v>
      </c>
    </row>
    <row r="127" spans="1:1" ht="14.25" hidden="1" customHeight="1" x14ac:dyDescent="0.25">
      <c r="A127" s="54" t="s">
        <v>61</v>
      </c>
    </row>
    <row r="128" spans="1:1" ht="14.25" hidden="1" customHeight="1" x14ac:dyDescent="0.25">
      <c r="A128" s="54" t="s">
        <v>62</v>
      </c>
    </row>
    <row r="129" spans="1:1" ht="14.25" hidden="1" customHeight="1" x14ac:dyDescent="0.25">
      <c r="A129" s="53" t="s">
        <v>57</v>
      </c>
    </row>
    <row r="130" spans="1:1" ht="14.25" hidden="1" customHeight="1" x14ac:dyDescent="0.25">
      <c r="A130" s="54" t="s">
        <v>63</v>
      </c>
    </row>
    <row r="131" spans="1:1" ht="14.25" hidden="1" customHeight="1" x14ac:dyDescent="0.25">
      <c r="A131" s="54" t="s">
        <v>64</v>
      </c>
    </row>
    <row r="132" spans="1:1" ht="14.25" hidden="1" customHeight="1" x14ac:dyDescent="0.25">
      <c r="A132" s="54" t="s">
        <v>13</v>
      </c>
    </row>
    <row r="133" spans="1:1" ht="14.25" hidden="1" customHeight="1" x14ac:dyDescent="0.25">
      <c r="A133" s="54" t="s">
        <v>65</v>
      </c>
    </row>
    <row r="134" spans="1:1" ht="14.25" hidden="1" customHeight="1" x14ac:dyDescent="0.25">
      <c r="A134" s="55" t="s">
        <v>83</v>
      </c>
    </row>
    <row r="135" spans="1:1" ht="14.25" hidden="1" customHeight="1" x14ac:dyDescent="0.25">
      <c r="A135" s="56"/>
    </row>
    <row r="136" spans="1:1" ht="14.25" hidden="1" customHeight="1" x14ac:dyDescent="0.25">
      <c r="A136" s="57" t="s">
        <v>10</v>
      </c>
    </row>
    <row r="137" spans="1:1" ht="14.25" hidden="1" customHeight="1" x14ac:dyDescent="0.25">
      <c r="A137" s="57" t="s">
        <v>15</v>
      </c>
    </row>
    <row r="138" spans="1:1" ht="14.25" hidden="1" customHeight="1" x14ac:dyDescent="0.25">
      <c r="A138" s="57" t="s">
        <v>16</v>
      </c>
    </row>
    <row r="139" spans="1:1" ht="14.25" hidden="1" customHeight="1" x14ac:dyDescent="0.25">
      <c r="A139" s="57" t="s">
        <v>68</v>
      </c>
    </row>
    <row r="140" spans="1:1" ht="14.25" hidden="1" customHeight="1" x14ac:dyDescent="0.25">
      <c r="A140" s="57" t="s">
        <v>18</v>
      </c>
    </row>
    <row r="141" spans="1:1" ht="14.25" hidden="1" customHeight="1" x14ac:dyDescent="0.25">
      <c r="A141" s="57" t="s">
        <v>19</v>
      </c>
    </row>
    <row r="142" spans="1:1" ht="14.25" hidden="1" customHeight="1" x14ac:dyDescent="0.25">
      <c r="A142" s="57" t="s">
        <v>69</v>
      </c>
    </row>
    <row r="143" spans="1:1" ht="14.25" hidden="1" customHeight="1" x14ac:dyDescent="0.25">
      <c r="A143" s="58" t="s">
        <v>21</v>
      </c>
    </row>
    <row r="144" spans="1:1" ht="14.25" hidden="1" customHeight="1" x14ac:dyDescent="0.25">
      <c r="A144" s="57" t="s">
        <v>22</v>
      </c>
    </row>
    <row r="145" spans="1:1" ht="14.25" hidden="1" customHeight="1" x14ac:dyDescent="0.25">
      <c r="A145" s="57" t="s">
        <v>23</v>
      </c>
    </row>
    <row r="146" spans="1:1" ht="14.25" hidden="1" customHeight="1" x14ac:dyDescent="0.25">
      <c r="A146" s="57" t="s">
        <v>24</v>
      </c>
    </row>
    <row r="147" spans="1:1" ht="14.25" hidden="1" customHeight="1" x14ac:dyDescent="0.25">
      <c r="A147" s="57" t="s">
        <v>25</v>
      </c>
    </row>
    <row r="148" spans="1:1" ht="14.25" hidden="1" customHeight="1" x14ac:dyDescent="0.25">
      <c r="A148" s="57" t="s">
        <v>26</v>
      </c>
    </row>
    <row r="149" spans="1:1" ht="14.25" hidden="1" customHeight="1" x14ac:dyDescent="0.25">
      <c r="A149" s="57" t="s">
        <v>27</v>
      </c>
    </row>
    <row r="150" spans="1:1" ht="14.25" hidden="1" customHeight="1" x14ac:dyDescent="0.25">
      <c r="A150" s="57" t="s">
        <v>28</v>
      </c>
    </row>
    <row r="151" spans="1:1" ht="14.25" hidden="1" customHeight="1" x14ac:dyDescent="0.25">
      <c r="A151" s="57" t="s">
        <v>29</v>
      </c>
    </row>
    <row r="152" spans="1:1" ht="14.25" hidden="1" customHeight="1" x14ac:dyDescent="0.25">
      <c r="A152" s="57" t="s">
        <v>30</v>
      </c>
    </row>
    <row r="153" spans="1:1" ht="14.25" hidden="1" customHeight="1" x14ac:dyDescent="0.25">
      <c r="A153" s="57" t="s">
        <v>31</v>
      </c>
    </row>
    <row r="154" spans="1:1" ht="14.25" hidden="1" customHeight="1" x14ac:dyDescent="0.25">
      <c r="A154" s="57" t="s">
        <v>32</v>
      </c>
    </row>
    <row r="155" spans="1:1" ht="14.25" hidden="1" customHeight="1" x14ac:dyDescent="0.25">
      <c r="A155" s="57" t="s">
        <v>33</v>
      </c>
    </row>
    <row r="156" spans="1:1" ht="14.25" hidden="1" customHeight="1" x14ac:dyDescent="0.25">
      <c r="A156" s="57" t="s">
        <v>34</v>
      </c>
    </row>
    <row r="157" spans="1:1" ht="14.25" hidden="1" customHeight="1" x14ac:dyDescent="0.25">
      <c r="A157" s="57" t="s">
        <v>35</v>
      </c>
    </row>
    <row r="158" spans="1:1" ht="14.25" hidden="1" customHeight="1" x14ac:dyDescent="0.25">
      <c r="A158" s="57" t="s">
        <v>36</v>
      </c>
    </row>
    <row r="159" spans="1:1" ht="14.25" hidden="1" customHeight="1" x14ac:dyDescent="0.25">
      <c r="A159" s="57" t="s">
        <v>37</v>
      </c>
    </row>
    <row r="160" spans="1:1" ht="14.25" hidden="1" customHeight="1" x14ac:dyDescent="0.25">
      <c r="A160" s="57" t="s">
        <v>38</v>
      </c>
    </row>
    <row r="161" spans="1:1" ht="14.25" hidden="1" customHeight="1" x14ac:dyDescent="0.25">
      <c r="A161" s="57" t="s">
        <v>39</v>
      </c>
    </row>
    <row r="162" spans="1:1" ht="14.25" hidden="1" customHeight="1" x14ac:dyDescent="0.25">
      <c r="A162" s="58" t="s">
        <v>40</v>
      </c>
    </row>
    <row r="163" spans="1:1" ht="14.25" hidden="1" customHeight="1" x14ac:dyDescent="0.25">
      <c r="A163" s="57" t="s">
        <v>41</v>
      </c>
    </row>
    <row r="164" spans="1:1" ht="14.25" hidden="1" customHeight="1" x14ac:dyDescent="0.25">
      <c r="A164" s="57" t="s">
        <v>42</v>
      </c>
    </row>
    <row r="165" spans="1:1" ht="14.25" hidden="1" customHeight="1" x14ac:dyDescent="0.25">
      <c r="A165" s="57" t="s">
        <v>43</v>
      </c>
    </row>
    <row r="166" spans="1:1" ht="14.25" hidden="1" customHeight="1" x14ac:dyDescent="0.25">
      <c r="A166" s="57" t="s">
        <v>44</v>
      </c>
    </row>
    <row r="167" spans="1:1" ht="14.25" hidden="1" customHeight="1" x14ac:dyDescent="0.25">
      <c r="A167" s="59"/>
    </row>
    <row r="168" spans="1:1" ht="14.25" hidden="1" customHeight="1" x14ac:dyDescent="0.25">
      <c r="A168" s="59"/>
    </row>
    <row r="169" spans="1:1" ht="14.25" hidden="1" customHeight="1" x14ac:dyDescent="0.25">
      <c r="A169" s="59"/>
    </row>
    <row r="170" spans="1:1" ht="14.25" hidden="1" customHeight="1" x14ac:dyDescent="0.25">
      <c r="A170" s="59"/>
    </row>
  </sheetData>
  <sheetProtection algorithmName="SHA-512" hashValue="Sh3bTVn00lB4MICJs9cbnQNZpX07Nc3jDE0BaIcK/wFSca8A6N1udaQhteNScfdzkzkc8fddUj/ia1viUg1njg==" saltValue="uewFQIfKU/5ZXOEZTWndIg==" spinCount="100000" sheet="1" objects="1" scenarios="1"/>
  <sortState xmlns:xlrd2="http://schemas.microsoft.com/office/spreadsheetml/2017/richdata2" ref="A68:B79">
    <sortCondition ref="B68"/>
  </sortState>
  <mergeCells count="68">
    <mergeCell ref="H19:H22"/>
    <mergeCell ref="AO19:AO22"/>
    <mergeCell ref="E23:E26"/>
    <mergeCell ref="F23:F26"/>
    <mergeCell ref="H23:H26"/>
    <mergeCell ref="AO23:AO26"/>
    <mergeCell ref="A6:A7"/>
    <mergeCell ref="B6:B7"/>
    <mergeCell ref="C6:C7"/>
    <mergeCell ref="E19:E22"/>
    <mergeCell ref="F19:F22"/>
    <mergeCell ref="A8:A10"/>
    <mergeCell ref="B8:B10"/>
    <mergeCell ref="E44:F44"/>
    <mergeCell ref="G44:L44"/>
    <mergeCell ref="S44:W44"/>
    <mergeCell ref="X44:AE44"/>
    <mergeCell ref="S45:W45"/>
    <mergeCell ref="X45:AE45"/>
    <mergeCell ref="M42:R42"/>
    <mergeCell ref="S42:AE42"/>
    <mergeCell ref="E43:F43"/>
    <mergeCell ref="G43:L43"/>
    <mergeCell ref="M43:R43"/>
    <mergeCell ref="S43:W43"/>
    <mergeCell ref="X43:AE43"/>
    <mergeCell ref="E42:I42"/>
    <mergeCell ref="AO7:AO10"/>
    <mergeCell ref="AO11:AO14"/>
    <mergeCell ref="AO15:AO18"/>
    <mergeCell ref="AO27:AO30"/>
    <mergeCell ref="AO31:AO34"/>
    <mergeCell ref="H7:H10"/>
    <mergeCell ref="E11:E14"/>
    <mergeCell ref="F11:F14"/>
    <mergeCell ref="H11:H14"/>
    <mergeCell ref="E15:E18"/>
    <mergeCell ref="F15:F18"/>
    <mergeCell ref="H15:H18"/>
    <mergeCell ref="E7:E10"/>
    <mergeCell ref="F7:F10"/>
    <mergeCell ref="E2:AO2"/>
    <mergeCell ref="AG3:AO3"/>
    <mergeCell ref="E5:E6"/>
    <mergeCell ref="F5:F6"/>
    <mergeCell ref="G5:G6"/>
    <mergeCell ref="AN5:AN6"/>
    <mergeCell ref="AO5:AO6"/>
    <mergeCell ref="H5:H6"/>
    <mergeCell ref="E3:F3"/>
    <mergeCell ref="G3:T3"/>
    <mergeCell ref="V3:Y3"/>
    <mergeCell ref="Z3:AB3"/>
    <mergeCell ref="AD3:AF3"/>
    <mergeCell ref="E27:E30"/>
    <mergeCell ref="F27:F30"/>
    <mergeCell ref="H27:H30"/>
    <mergeCell ref="E31:E34"/>
    <mergeCell ref="F31:F34"/>
    <mergeCell ref="H31:H34"/>
    <mergeCell ref="E35:E38"/>
    <mergeCell ref="F35:F38"/>
    <mergeCell ref="H35:H38"/>
    <mergeCell ref="AO35:AO38"/>
    <mergeCell ref="P41:V41"/>
    <mergeCell ref="AJ39:AM39"/>
    <mergeCell ref="R40:V40"/>
    <mergeCell ref="O40:P40"/>
  </mergeCells>
  <phoneticPr fontId="15" type="noConversion"/>
  <conditionalFormatting sqref="F5:H5">
    <cfRule type="cellIs" dxfId="16" priority="33" operator="equal">
      <formula>"Pazar"</formula>
    </cfRule>
  </conditionalFormatting>
  <conditionalFormatting sqref="I5:J38">
    <cfRule type="expression" dxfId="15" priority="1" stopIfTrue="1">
      <formula>WEEKDAY((I$6:AM$6),2)&gt;5</formula>
    </cfRule>
  </conditionalFormatting>
  <conditionalFormatting sqref="K5:K38">
    <cfRule type="expression" dxfId="14" priority="2" stopIfTrue="1">
      <formula>WEEKDAY((K$6:AN$6),2)&gt;5</formula>
    </cfRule>
  </conditionalFormatting>
  <conditionalFormatting sqref="L5:N38">
    <cfRule type="expression" dxfId="13" priority="4" stopIfTrue="1">
      <formula>WEEKDAY((L$6:AN$6),2)&gt;5</formula>
    </cfRule>
  </conditionalFormatting>
  <conditionalFormatting sqref="O5:AM38">
    <cfRule type="expression" dxfId="12" priority="3" stopIfTrue="1">
      <formula>WEEKDAY((O$6:AO$6),2)&gt;5</formula>
    </cfRule>
  </conditionalFormatting>
  <conditionalFormatting sqref="Z3">
    <cfRule type="cellIs" dxfId="11" priority="30" stopIfTrue="1" operator="equal">
      <formula>"T"</formula>
    </cfRule>
    <cfRule type="cellIs" dxfId="10" priority="31" stopIfTrue="1" operator="equal">
      <formula>"R"</formula>
    </cfRule>
    <cfRule type="cellIs" dxfId="9" priority="32" stopIfTrue="1" operator="equal">
      <formula>"İ"</formula>
    </cfRule>
  </conditionalFormatting>
  <conditionalFormatting sqref="AN5">
    <cfRule type="cellIs" dxfId="8" priority="28" stopIfTrue="1" operator="equal">
      <formula>"Pazar"</formula>
    </cfRule>
    <cfRule type="cellIs" dxfId="7" priority="29" stopIfTrue="1" operator="equal">
      <formula>"Cumartesi"</formula>
    </cfRule>
  </conditionalFormatting>
  <dataValidations count="3">
    <dataValidation type="whole" errorStyle="information" operator="equal" allowBlank="1" showErrorMessage="1" errorTitle="UYARI" error="Bu hücrede formül var. Veri girerseniz formül silinecek. " sqref="AN5" xr:uid="{00000000-0002-0000-0000-000000000000}">
      <formula1>-1</formula1>
    </dataValidation>
    <dataValidation type="list" allowBlank="1" showInputMessage="1" showErrorMessage="1" sqref="B6" xr:uid="{00000000-0002-0000-0000-000001000000}">
      <formula1>$A$136:$A$170</formula1>
    </dataValidation>
    <dataValidation type="list" allowBlank="1" showInputMessage="1" showErrorMessage="1" sqref="G7:G38" xr:uid="{00000000-0002-0000-0000-000003000000}">
      <formula1>$A$122:$A$134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landscape" r:id="rId1"/>
  <headerFooter>
    <oddFooter>&amp;R&amp;"Times New Roman,Normal"&amp;10Darende MEM &amp;D &amp;T &amp;"-,Normal"&amp;11
&amp;"Edwardian Script ITC,Normal"Y.Demirel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2:AP149"/>
  <sheetViews>
    <sheetView showGridLines="0" showZeros="0" workbookViewId="0">
      <selection activeCell="H19" sqref="H19"/>
    </sheetView>
  </sheetViews>
  <sheetFormatPr defaultColWidth="3.42578125" defaultRowHeight="14.25" customHeight="1" x14ac:dyDescent="0.25"/>
  <cols>
    <col min="1" max="1" width="16" style="42" customWidth="1"/>
    <col min="2" max="2" width="26.85546875" style="42" customWidth="1"/>
    <col min="3" max="3" width="3.42578125" style="42"/>
    <col min="4" max="4" width="2.5703125" style="42" customWidth="1"/>
    <col min="5" max="5" width="14.7109375" style="42" customWidth="1"/>
    <col min="6" max="6" width="8.85546875" style="42" customWidth="1"/>
    <col min="7" max="37" width="3" style="42" customWidth="1"/>
    <col min="38" max="38" width="3.42578125" style="42"/>
    <col min="39" max="39" width="3.42578125" style="42" hidden="1" customWidth="1"/>
    <col min="40" max="42" width="5.85546875" style="42" customWidth="1"/>
    <col min="43" max="16384" width="3.42578125" style="42"/>
  </cols>
  <sheetData>
    <row r="2" spans="1:42" ht="22.5" customHeight="1" x14ac:dyDescent="0.35">
      <c r="D2" s="124" t="s">
        <v>55</v>
      </c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</row>
    <row r="3" spans="1:42" ht="14.25" customHeight="1" x14ac:dyDescent="0.25">
      <c r="D3" s="140" t="s">
        <v>8</v>
      </c>
      <c r="E3" s="141"/>
      <c r="F3" s="100" t="str">
        <f>B6</f>
        <v>Halk Eğitim Merkezi Müdürlüğü</v>
      </c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2"/>
      <c r="S3" s="26"/>
      <c r="T3" s="139" t="s">
        <v>9</v>
      </c>
      <c r="U3" s="139"/>
      <c r="V3" s="139"/>
      <c r="W3" s="139"/>
      <c r="X3" s="142">
        <f>B8</f>
        <v>45323</v>
      </c>
      <c r="Y3" s="142"/>
      <c r="Z3" s="142"/>
      <c r="AA3" s="27"/>
      <c r="AB3" s="139" t="s">
        <v>85</v>
      </c>
      <c r="AC3" s="139"/>
      <c r="AD3" s="139"/>
      <c r="AE3" s="136">
        <f>B8</f>
        <v>45323</v>
      </c>
      <c r="AF3" s="137"/>
      <c r="AG3" s="137"/>
      <c r="AH3" s="137"/>
      <c r="AI3" s="137"/>
      <c r="AJ3" s="137"/>
      <c r="AK3" s="137"/>
      <c r="AL3" s="138"/>
      <c r="AM3" s="28"/>
      <c r="AN3" s="28"/>
      <c r="AO3" s="28"/>
      <c r="AP3" s="28"/>
    </row>
    <row r="4" spans="1:42" ht="9" customHeight="1" x14ac:dyDescent="0.25"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</row>
    <row r="5" spans="1:42" ht="43.5" customHeight="1" x14ac:dyDescent="0.25">
      <c r="A5" s="47"/>
      <c r="B5" s="47"/>
      <c r="D5" s="90" t="s">
        <v>2</v>
      </c>
      <c r="E5" s="92" t="s">
        <v>3</v>
      </c>
      <c r="F5" s="92" t="s">
        <v>4</v>
      </c>
      <c r="G5" s="30">
        <f>B8</f>
        <v>45323</v>
      </c>
      <c r="H5" s="31">
        <f>G5+1</f>
        <v>45324</v>
      </c>
      <c r="I5" s="31">
        <f t="shared" ref="I5:X6" si="0">H5+1</f>
        <v>45325</v>
      </c>
      <c r="J5" s="31">
        <f t="shared" si="0"/>
        <v>45326</v>
      </c>
      <c r="K5" s="31">
        <f t="shared" si="0"/>
        <v>45327</v>
      </c>
      <c r="L5" s="31">
        <f t="shared" si="0"/>
        <v>45328</v>
      </c>
      <c r="M5" s="31">
        <f t="shared" si="0"/>
        <v>45329</v>
      </c>
      <c r="N5" s="31">
        <f t="shared" si="0"/>
        <v>45330</v>
      </c>
      <c r="O5" s="31">
        <f t="shared" si="0"/>
        <v>45331</v>
      </c>
      <c r="P5" s="31">
        <f t="shared" si="0"/>
        <v>45332</v>
      </c>
      <c r="Q5" s="31">
        <f t="shared" si="0"/>
        <v>45333</v>
      </c>
      <c r="R5" s="31">
        <f t="shared" si="0"/>
        <v>45334</v>
      </c>
      <c r="S5" s="31">
        <f t="shared" si="0"/>
        <v>45335</v>
      </c>
      <c r="T5" s="31">
        <f t="shared" si="0"/>
        <v>45336</v>
      </c>
      <c r="U5" s="31">
        <f t="shared" si="0"/>
        <v>45337</v>
      </c>
      <c r="V5" s="31">
        <f t="shared" si="0"/>
        <v>45338</v>
      </c>
      <c r="W5" s="31">
        <f t="shared" si="0"/>
        <v>45339</v>
      </c>
      <c r="X5" s="31">
        <f t="shared" si="0"/>
        <v>45340</v>
      </c>
      <c r="Y5" s="31">
        <f t="shared" ref="Y5:AK6" si="1">X5+1</f>
        <v>45341</v>
      </c>
      <c r="Z5" s="31">
        <f t="shared" si="1"/>
        <v>45342</v>
      </c>
      <c r="AA5" s="31">
        <f t="shared" si="1"/>
        <v>45343</v>
      </c>
      <c r="AB5" s="31">
        <f t="shared" si="1"/>
        <v>45344</v>
      </c>
      <c r="AC5" s="31">
        <f t="shared" si="1"/>
        <v>45345</v>
      </c>
      <c r="AD5" s="31">
        <f t="shared" si="1"/>
        <v>45346</v>
      </c>
      <c r="AE5" s="31">
        <f t="shared" si="1"/>
        <v>45347</v>
      </c>
      <c r="AF5" s="31">
        <f t="shared" si="1"/>
        <v>45348</v>
      </c>
      <c r="AG5" s="31">
        <f t="shared" si="1"/>
        <v>45349</v>
      </c>
      <c r="AH5" s="31">
        <f t="shared" si="1"/>
        <v>45350</v>
      </c>
      <c r="AI5" s="31">
        <f t="shared" si="1"/>
        <v>45351</v>
      </c>
      <c r="AJ5" s="31">
        <f t="shared" si="1"/>
        <v>45352</v>
      </c>
      <c r="AK5" s="31">
        <f t="shared" si="1"/>
        <v>45353</v>
      </c>
      <c r="AL5" s="94" t="s">
        <v>0</v>
      </c>
      <c r="AM5" s="66"/>
      <c r="AN5" s="134" t="s">
        <v>11</v>
      </c>
      <c r="AO5" s="134" t="s">
        <v>70</v>
      </c>
      <c r="AP5" s="134" t="s">
        <v>12</v>
      </c>
    </row>
    <row r="6" spans="1:42" ht="12.75" customHeight="1" x14ac:dyDescent="0.25">
      <c r="A6" s="143" t="s">
        <v>1</v>
      </c>
      <c r="B6" s="145" t="s">
        <v>25</v>
      </c>
      <c r="C6" s="60"/>
      <c r="D6" s="91"/>
      <c r="E6" s="93"/>
      <c r="F6" s="93"/>
      <c r="G6" s="32">
        <f>B8</f>
        <v>45323</v>
      </c>
      <c r="H6" s="32">
        <f>G6+1</f>
        <v>45324</v>
      </c>
      <c r="I6" s="32">
        <f t="shared" si="0"/>
        <v>45325</v>
      </c>
      <c r="J6" s="32">
        <f t="shared" si="0"/>
        <v>45326</v>
      </c>
      <c r="K6" s="32">
        <f t="shared" si="0"/>
        <v>45327</v>
      </c>
      <c r="L6" s="32">
        <f t="shared" si="0"/>
        <v>45328</v>
      </c>
      <c r="M6" s="32">
        <f t="shared" si="0"/>
        <v>45329</v>
      </c>
      <c r="N6" s="32">
        <f t="shared" si="0"/>
        <v>45330</v>
      </c>
      <c r="O6" s="32">
        <f t="shared" si="0"/>
        <v>45331</v>
      </c>
      <c r="P6" s="32">
        <f t="shared" si="0"/>
        <v>45332</v>
      </c>
      <c r="Q6" s="32">
        <f t="shared" si="0"/>
        <v>45333</v>
      </c>
      <c r="R6" s="32">
        <f t="shared" si="0"/>
        <v>45334</v>
      </c>
      <c r="S6" s="32">
        <f t="shared" si="0"/>
        <v>45335</v>
      </c>
      <c r="T6" s="32">
        <f t="shared" si="0"/>
        <v>45336</v>
      </c>
      <c r="U6" s="32">
        <f t="shared" si="0"/>
        <v>45337</v>
      </c>
      <c r="V6" s="32">
        <f t="shared" si="0"/>
        <v>45338</v>
      </c>
      <c r="W6" s="32">
        <f t="shared" si="0"/>
        <v>45339</v>
      </c>
      <c r="X6" s="32">
        <f>W6+1</f>
        <v>45340</v>
      </c>
      <c r="Y6" s="32">
        <f>X6+1</f>
        <v>45341</v>
      </c>
      <c r="Z6" s="32">
        <f>Y6+1</f>
        <v>45342</v>
      </c>
      <c r="AA6" s="32">
        <f t="shared" si="1"/>
        <v>45343</v>
      </c>
      <c r="AB6" s="32">
        <f t="shared" si="1"/>
        <v>45344</v>
      </c>
      <c r="AC6" s="32">
        <f t="shared" si="1"/>
        <v>45345</v>
      </c>
      <c r="AD6" s="32">
        <f>AC6+1</f>
        <v>45346</v>
      </c>
      <c r="AE6" s="32">
        <f>AD6+1</f>
        <v>45347</v>
      </c>
      <c r="AF6" s="32">
        <f>AE6+1</f>
        <v>45348</v>
      </c>
      <c r="AG6" s="32">
        <f t="shared" si="1"/>
        <v>45349</v>
      </c>
      <c r="AH6" s="32">
        <f t="shared" si="1"/>
        <v>45350</v>
      </c>
      <c r="AI6" s="32">
        <f t="shared" si="1"/>
        <v>45351</v>
      </c>
      <c r="AJ6" s="32">
        <f t="shared" si="1"/>
        <v>45352</v>
      </c>
      <c r="AK6" s="32">
        <f>AJ6+1</f>
        <v>45353</v>
      </c>
      <c r="AL6" s="95"/>
      <c r="AM6" s="67"/>
      <c r="AN6" s="135"/>
      <c r="AO6" s="135"/>
      <c r="AP6" s="135"/>
    </row>
    <row r="7" spans="1:42" ht="12.75" customHeight="1" x14ac:dyDescent="0.25">
      <c r="A7" s="144"/>
      <c r="B7" s="146"/>
      <c r="C7" s="61"/>
      <c r="D7" s="125">
        <v>1</v>
      </c>
      <c r="E7" s="128"/>
      <c r="F7" s="13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6"/>
      <c r="AL7" s="68">
        <f t="shared" ref="AL7:AL9" si="2">SUM(G7:AK7)</f>
        <v>0</v>
      </c>
      <c r="AM7" s="121">
        <f>ROUND(AN7,0)/2</f>
        <v>0</v>
      </c>
      <c r="AN7" s="121">
        <f>SUM(AL7:AL9)</f>
        <v>0</v>
      </c>
      <c r="AO7" s="121">
        <f>INT(AM7)</f>
        <v>0</v>
      </c>
      <c r="AP7" s="131">
        <f>AN7+AO7</f>
        <v>0</v>
      </c>
    </row>
    <row r="8" spans="1:42" ht="12.75" customHeight="1" x14ac:dyDescent="0.25">
      <c r="A8" s="143" t="s">
        <v>84</v>
      </c>
      <c r="B8" s="148">
        <v>45323</v>
      </c>
      <c r="D8" s="126"/>
      <c r="E8" s="129"/>
      <c r="F8" s="17"/>
      <c r="G8" s="18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0"/>
      <c r="AL8" s="69">
        <f t="shared" si="2"/>
        <v>0</v>
      </c>
      <c r="AM8" s="122"/>
      <c r="AN8" s="122"/>
      <c r="AO8" s="122"/>
      <c r="AP8" s="132"/>
    </row>
    <row r="9" spans="1:42" ht="12.75" customHeight="1" x14ac:dyDescent="0.25">
      <c r="A9" s="147"/>
      <c r="B9" s="149"/>
      <c r="D9" s="127"/>
      <c r="E9" s="130"/>
      <c r="F9" s="21"/>
      <c r="G9" s="22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4"/>
      <c r="AL9" s="70">
        <f t="shared" si="2"/>
        <v>0</v>
      </c>
      <c r="AM9" s="123"/>
      <c r="AN9" s="123"/>
      <c r="AO9" s="123"/>
      <c r="AP9" s="133"/>
    </row>
    <row r="10" spans="1:42" ht="12.75" customHeight="1" x14ac:dyDescent="0.25">
      <c r="A10" s="144"/>
      <c r="B10" s="150"/>
      <c r="D10" s="125">
        <v>2</v>
      </c>
      <c r="E10" s="128"/>
      <c r="F10" s="13"/>
      <c r="G10" s="14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6"/>
      <c r="AL10" s="68">
        <f t="shared" ref="AL10:AL36" si="3">SUM(G10:AK10)</f>
        <v>0</v>
      </c>
      <c r="AM10" s="121">
        <f>ROUND(AN10,0)/2</f>
        <v>0</v>
      </c>
      <c r="AN10" s="121">
        <f>SUM(AL10:AL12)</f>
        <v>0</v>
      </c>
      <c r="AO10" s="121">
        <f>INT(AM10)</f>
        <v>0</v>
      </c>
      <c r="AP10" s="131">
        <f>AN10+AO10</f>
        <v>0</v>
      </c>
    </row>
    <row r="11" spans="1:42" ht="12.75" customHeight="1" x14ac:dyDescent="0.25">
      <c r="A11" s="62" t="s">
        <v>45</v>
      </c>
      <c r="B11" s="12"/>
      <c r="D11" s="126"/>
      <c r="E11" s="129"/>
      <c r="F11" s="17"/>
      <c r="G11" s="18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0"/>
      <c r="AL11" s="69">
        <f t="shared" si="3"/>
        <v>0</v>
      </c>
      <c r="AM11" s="122"/>
      <c r="AN11" s="122"/>
      <c r="AO11" s="122"/>
      <c r="AP11" s="132"/>
    </row>
    <row r="12" spans="1:42" ht="12.75" customHeight="1" x14ac:dyDescent="0.25">
      <c r="A12" s="62" t="s">
        <v>46</v>
      </c>
      <c r="B12" s="12"/>
      <c r="D12" s="127"/>
      <c r="E12" s="130"/>
      <c r="F12" s="21"/>
      <c r="G12" s="22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4"/>
      <c r="AL12" s="70">
        <f t="shared" si="3"/>
        <v>0</v>
      </c>
      <c r="AM12" s="123"/>
      <c r="AN12" s="123"/>
      <c r="AO12" s="123"/>
      <c r="AP12" s="133"/>
    </row>
    <row r="13" spans="1:42" ht="12.75" customHeight="1" x14ac:dyDescent="0.25">
      <c r="A13" s="62" t="s">
        <v>47</v>
      </c>
      <c r="B13" s="12"/>
      <c r="D13" s="125">
        <v>3</v>
      </c>
      <c r="E13" s="128"/>
      <c r="F13" s="13"/>
      <c r="G13" s="14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6"/>
      <c r="AL13" s="68">
        <f t="shared" si="3"/>
        <v>0</v>
      </c>
      <c r="AM13" s="121">
        <f>ROUND(AN13,0)/2</f>
        <v>0</v>
      </c>
      <c r="AN13" s="121">
        <f>SUM(AL13:AL15)</f>
        <v>0</v>
      </c>
      <c r="AO13" s="121">
        <f>INT(AM13)</f>
        <v>0</v>
      </c>
      <c r="AP13" s="131">
        <f>AN13+AO13</f>
        <v>0</v>
      </c>
    </row>
    <row r="14" spans="1:42" ht="12.75" customHeight="1" x14ac:dyDescent="0.25">
      <c r="A14" s="62" t="s">
        <v>46</v>
      </c>
      <c r="B14" s="12"/>
      <c r="D14" s="126"/>
      <c r="E14" s="129"/>
      <c r="F14" s="17"/>
      <c r="G14" s="18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20"/>
      <c r="AL14" s="69">
        <f t="shared" si="3"/>
        <v>0</v>
      </c>
      <c r="AM14" s="122"/>
      <c r="AN14" s="122"/>
      <c r="AO14" s="122"/>
      <c r="AP14" s="132"/>
    </row>
    <row r="15" spans="1:42" ht="12.75" customHeight="1" x14ac:dyDescent="0.25">
      <c r="B15" s="50"/>
      <c r="D15" s="127"/>
      <c r="E15" s="130"/>
      <c r="F15" s="21"/>
      <c r="G15" s="22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4"/>
      <c r="AL15" s="70">
        <f t="shared" si="3"/>
        <v>0</v>
      </c>
      <c r="AM15" s="123"/>
      <c r="AN15" s="123"/>
      <c r="AO15" s="123"/>
      <c r="AP15" s="133"/>
    </row>
    <row r="16" spans="1:42" ht="12.75" customHeight="1" x14ac:dyDescent="0.25">
      <c r="B16" s="50"/>
      <c r="D16" s="125">
        <v>4</v>
      </c>
      <c r="E16" s="128"/>
      <c r="F16" s="13"/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6"/>
      <c r="AL16" s="68">
        <f t="shared" si="3"/>
        <v>0</v>
      </c>
      <c r="AM16" s="121">
        <f>ROUND(AN16,0)/2</f>
        <v>0</v>
      </c>
      <c r="AN16" s="121">
        <f>SUM(AL16:AL18)</f>
        <v>0</v>
      </c>
      <c r="AO16" s="121">
        <f>INT(AM16)</f>
        <v>0</v>
      </c>
      <c r="AP16" s="131">
        <f>AN16+AO16</f>
        <v>0</v>
      </c>
    </row>
    <row r="17" spans="2:42" ht="12.75" customHeight="1" x14ac:dyDescent="0.25">
      <c r="B17" s="50"/>
      <c r="D17" s="126"/>
      <c r="E17" s="129"/>
      <c r="F17" s="17"/>
      <c r="G17" s="18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0"/>
      <c r="AL17" s="69">
        <f t="shared" si="3"/>
        <v>0</v>
      </c>
      <c r="AM17" s="122"/>
      <c r="AN17" s="122"/>
      <c r="AO17" s="122"/>
      <c r="AP17" s="132"/>
    </row>
    <row r="18" spans="2:42" ht="12.75" customHeight="1" x14ac:dyDescent="0.25">
      <c r="B18" s="50"/>
      <c r="D18" s="127"/>
      <c r="E18" s="130"/>
      <c r="F18" s="21"/>
      <c r="G18" s="22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4"/>
      <c r="AL18" s="70">
        <f t="shared" si="3"/>
        <v>0</v>
      </c>
      <c r="AM18" s="123"/>
      <c r="AN18" s="123"/>
      <c r="AO18" s="123"/>
      <c r="AP18" s="133"/>
    </row>
    <row r="19" spans="2:42" ht="12.75" customHeight="1" x14ac:dyDescent="0.25">
      <c r="B19" s="50"/>
      <c r="D19" s="125">
        <v>5</v>
      </c>
      <c r="E19" s="128"/>
      <c r="F19" s="13"/>
      <c r="G19" s="14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6"/>
      <c r="AL19" s="68">
        <f t="shared" si="3"/>
        <v>0</v>
      </c>
      <c r="AM19" s="121">
        <f>ROUND(AN19,0)/2</f>
        <v>0</v>
      </c>
      <c r="AN19" s="121">
        <f>SUM(AL19:AL21)</f>
        <v>0</v>
      </c>
      <c r="AO19" s="121">
        <f>INT(AM19)</f>
        <v>0</v>
      </c>
      <c r="AP19" s="131">
        <f>AN19+AO19</f>
        <v>0</v>
      </c>
    </row>
    <row r="20" spans="2:42" ht="12.75" customHeight="1" x14ac:dyDescent="0.25">
      <c r="B20" s="50"/>
      <c r="D20" s="126"/>
      <c r="E20" s="129"/>
      <c r="F20" s="17"/>
      <c r="G20" s="18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0"/>
      <c r="AL20" s="69">
        <f t="shared" si="3"/>
        <v>0</v>
      </c>
      <c r="AM20" s="122"/>
      <c r="AN20" s="122"/>
      <c r="AO20" s="122"/>
      <c r="AP20" s="132"/>
    </row>
    <row r="21" spans="2:42" ht="12.75" customHeight="1" x14ac:dyDescent="0.25">
      <c r="B21" s="50"/>
      <c r="D21" s="127"/>
      <c r="E21" s="130"/>
      <c r="F21" s="21"/>
      <c r="G21" s="22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4"/>
      <c r="AL21" s="70">
        <f t="shared" si="3"/>
        <v>0</v>
      </c>
      <c r="AM21" s="123"/>
      <c r="AN21" s="123"/>
      <c r="AO21" s="123"/>
      <c r="AP21" s="133"/>
    </row>
    <row r="22" spans="2:42" ht="12.75" customHeight="1" x14ac:dyDescent="0.25">
      <c r="B22" s="50"/>
      <c r="D22" s="125">
        <v>6</v>
      </c>
      <c r="E22" s="128"/>
      <c r="F22" s="13"/>
      <c r="G22" s="14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6"/>
      <c r="AL22" s="68">
        <f t="shared" si="3"/>
        <v>0</v>
      </c>
      <c r="AM22" s="121">
        <f>ROUND(AN22,0)/2</f>
        <v>0</v>
      </c>
      <c r="AN22" s="121">
        <f>SUM(AL22:AL24)</f>
        <v>0</v>
      </c>
      <c r="AO22" s="121">
        <f>INT(AM22)</f>
        <v>0</v>
      </c>
      <c r="AP22" s="131">
        <f>AN22+AO22</f>
        <v>0</v>
      </c>
    </row>
    <row r="23" spans="2:42" ht="12.75" customHeight="1" x14ac:dyDescent="0.25">
      <c r="B23" s="50"/>
      <c r="D23" s="126"/>
      <c r="E23" s="129"/>
      <c r="F23" s="17"/>
      <c r="G23" s="18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20"/>
      <c r="AL23" s="69">
        <f t="shared" si="3"/>
        <v>0</v>
      </c>
      <c r="AM23" s="122"/>
      <c r="AN23" s="122"/>
      <c r="AO23" s="122"/>
      <c r="AP23" s="132"/>
    </row>
    <row r="24" spans="2:42" ht="12.75" customHeight="1" x14ac:dyDescent="0.25">
      <c r="B24" s="50"/>
      <c r="D24" s="127"/>
      <c r="E24" s="130"/>
      <c r="F24" s="21"/>
      <c r="G24" s="22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4"/>
      <c r="AL24" s="70">
        <f t="shared" si="3"/>
        <v>0</v>
      </c>
      <c r="AM24" s="123"/>
      <c r="AN24" s="123"/>
      <c r="AO24" s="123"/>
      <c r="AP24" s="133"/>
    </row>
    <row r="25" spans="2:42" ht="12.75" customHeight="1" x14ac:dyDescent="0.25">
      <c r="B25" s="50"/>
      <c r="D25" s="125">
        <v>7</v>
      </c>
      <c r="E25" s="128"/>
      <c r="F25" s="13"/>
      <c r="G25" s="14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6"/>
      <c r="AL25" s="68">
        <f t="shared" si="3"/>
        <v>0</v>
      </c>
      <c r="AM25" s="121">
        <f>ROUND(AN25,0)/2</f>
        <v>0</v>
      </c>
      <c r="AN25" s="121">
        <f>SUM(AL25:AL27)</f>
        <v>0</v>
      </c>
      <c r="AO25" s="121">
        <f>INT(AM25)</f>
        <v>0</v>
      </c>
      <c r="AP25" s="131">
        <f>AN25+AO25</f>
        <v>0</v>
      </c>
    </row>
    <row r="26" spans="2:42" ht="12.75" customHeight="1" x14ac:dyDescent="0.25">
      <c r="B26" s="50"/>
      <c r="D26" s="126"/>
      <c r="E26" s="129"/>
      <c r="F26" s="17"/>
      <c r="G26" s="18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20"/>
      <c r="AL26" s="69">
        <f t="shared" si="3"/>
        <v>0</v>
      </c>
      <c r="AM26" s="122"/>
      <c r="AN26" s="122"/>
      <c r="AO26" s="122"/>
      <c r="AP26" s="132"/>
    </row>
    <row r="27" spans="2:42" ht="12.75" customHeight="1" x14ac:dyDescent="0.25">
      <c r="B27" s="50"/>
      <c r="D27" s="127"/>
      <c r="E27" s="130"/>
      <c r="F27" s="21"/>
      <c r="G27" s="22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4"/>
      <c r="AL27" s="70">
        <f t="shared" si="3"/>
        <v>0</v>
      </c>
      <c r="AM27" s="123"/>
      <c r="AN27" s="123"/>
      <c r="AO27" s="123"/>
      <c r="AP27" s="133"/>
    </row>
    <row r="28" spans="2:42" ht="12.75" customHeight="1" x14ac:dyDescent="0.25">
      <c r="B28" s="50"/>
      <c r="D28" s="125">
        <v>8</v>
      </c>
      <c r="E28" s="128"/>
      <c r="F28" s="13"/>
      <c r="G28" s="14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6"/>
      <c r="AL28" s="68">
        <f t="shared" si="3"/>
        <v>0</v>
      </c>
      <c r="AM28" s="121">
        <f>ROUND(AN28,0)/2</f>
        <v>0</v>
      </c>
      <c r="AN28" s="121">
        <f>SUM(AL28:AL30)</f>
        <v>0</v>
      </c>
      <c r="AO28" s="121">
        <f>INT(AM28)</f>
        <v>0</v>
      </c>
      <c r="AP28" s="131">
        <f>AN28+AO28</f>
        <v>0</v>
      </c>
    </row>
    <row r="29" spans="2:42" ht="12.75" customHeight="1" x14ac:dyDescent="0.25">
      <c r="B29" s="50"/>
      <c r="D29" s="126"/>
      <c r="E29" s="129"/>
      <c r="F29" s="17"/>
      <c r="G29" s="18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20"/>
      <c r="AL29" s="69">
        <f t="shared" si="3"/>
        <v>0</v>
      </c>
      <c r="AM29" s="122"/>
      <c r="AN29" s="122"/>
      <c r="AO29" s="122"/>
      <c r="AP29" s="132"/>
    </row>
    <row r="30" spans="2:42" ht="12.75" customHeight="1" x14ac:dyDescent="0.25">
      <c r="B30" s="50"/>
      <c r="D30" s="127"/>
      <c r="E30" s="130"/>
      <c r="F30" s="21"/>
      <c r="G30" s="22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4"/>
      <c r="AL30" s="70">
        <f t="shared" si="3"/>
        <v>0</v>
      </c>
      <c r="AM30" s="123"/>
      <c r="AN30" s="123"/>
      <c r="AO30" s="123"/>
      <c r="AP30" s="133"/>
    </row>
    <row r="31" spans="2:42" ht="12.75" customHeight="1" x14ac:dyDescent="0.25">
      <c r="B31" s="50"/>
      <c r="D31" s="125">
        <v>9</v>
      </c>
      <c r="E31" s="128"/>
      <c r="F31" s="13"/>
      <c r="G31" s="14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6"/>
      <c r="AL31" s="68">
        <f t="shared" si="3"/>
        <v>0</v>
      </c>
      <c r="AM31" s="121">
        <f>ROUND(AN31,0)/2</f>
        <v>0</v>
      </c>
      <c r="AN31" s="121">
        <f>SUM(AL31:AL33)</f>
        <v>0</v>
      </c>
      <c r="AO31" s="121">
        <f>INT(AM31)</f>
        <v>0</v>
      </c>
      <c r="AP31" s="131">
        <f>AN31+AO31</f>
        <v>0</v>
      </c>
    </row>
    <row r="32" spans="2:42" ht="12.75" customHeight="1" x14ac:dyDescent="0.25">
      <c r="B32" s="50"/>
      <c r="D32" s="126"/>
      <c r="E32" s="129"/>
      <c r="F32" s="17"/>
      <c r="G32" s="18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20"/>
      <c r="AL32" s="69">
        <f t="shared" si="3"/>
        <v>0</v>
      </c>
      <c r="AM32" s="122"/>
      <c r="AN32" s="122"/>
      <c r="AO32" s="122"/>
      <c r="AP32" s="132"/>
    </row>
    <row r="33" spans="2:42" ht="12.75" customHeight="1" x14ac:dyDescent="0.25">
      <c r="B33" s="50"/>
      <c r="D33" s="127"/>
      <c r="E33" s="130"/>
      <c r="F33" s="21"/>
      <c r="G33" s="22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4"/>
      <c r="AL33" s="70">
        <f t="shared" si="3"/>
        <v>0</v>
      </c>
      <c r="AM33" s="123"/>
      <c r="AN33" s="123"/>
      <c r="AO33" s="123"/>
      <c r="AP33" s="133"/>
    </row>
    <row r="34" spans="2:42" ht="12.75" customHeight="1" x14ac:dyDescent="0.25">
      <c r="D34" s="125">
        <v>10</v>
      </c>
      <c r="E34" s="128"/>
      <c r="F34" s="13"/>
      <c r="G34" s="14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6"/>
      <c r="AL34" s="68">
        <f t="shared" si="3"/>
        <v>0</v>
      </c>
      <c r="AM34" s="121">
        <f>ROUND(AN34,0)/2</f>
        <v>0</v>
      </c>
      <c r="AN34" s="121">
        <f>SUM(AL34:AL36)</f>
        <v>0</v>
      </c>
      <c r="AO34" s="121">
        <f>INT(AM34)</f>
        <v>0</v>
      </c>
      <c r="AP34" s="131">
        <f>AN34+AO34</f>
        <v>0</v>
      </c>
    </row>
    <row r="35" spans="2:42" ht="12.75" customHeight="1" x14ac:dyDescent="0.25">
      <c r="D35" s="126"/>
      <c r="E35" s="129"/>
      <c r="F35" s="17"/>
      <c r="G35" s="18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20"/>
      <c r="AL35" s="69">
        <f t="shared" si="3"/>
        <v>0</v>
      </c>
      <c r="AM35" s="122"/>
      <c r="AN35" s="122"/>
      <c r="AO35" s="122"/>
      <c r="AP35" s="132"/>
    </row>
    <row r="36" spans="2:42" ht="12.75" customHeight="1" x14ac:dyDescent="0.25">
      <c r="D36" s="127"/>
      <c r="E36" s="130"/>
      <c r="F36" s="21"/>
      <c r="G36" s="22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4"/>
      <c r="AL36" s="70">
        <f t="shared" si="3"/>
        <v>0</v>
      </c>
      <c r="AM36" s="123"/>
      <c r="AN36" s="123"/>
      <c r="AO36" s="123"/>
      <c r="AP36" s="133"/>
    </row>
    <row r="37" spans="2:42" ht="12" customHeight="1" x14ac:dyDescent="0.25"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84" t="s">
        <v>0</v>
      </c>
      <c r="AI37" s="84"/>
      <c r="AJ37" s="84"/>
      <c r="AK37" s="84"/>
      <c r="AL37" s="84"/>
      <c r="AM37" s="28"/>
      <c r="AN37" s="73">
        <f>SUM(AN7:AN36)</f>
        <v>0</v>
      </c>
      <c r="AO37" s="73">
        <f>SUM(AO7:AO36)</f>
        <v>0</v>
      </c>
      <c r="AP37" s="73">
        <f>SUM(AP7:AP36)</f>
        <v>0</v>
      </c>
    </row>
    <row r="38" spans="2:42" ht="12" customHeight="1" x14ac:dyDescent="0.25">
      <c r="D38" s="9" t="s">
        <v>88</v>
      </c>
      <c r="E38" s="37"/>
      <c r="F38" s="71"/>
      <c r="G38" s="38"/>
      <c r="H38" s="72"/>
      <c r="I38" s="72"/>
      <c r="J38" s="40"/>
      <c r="K38" s="40"/>
      <c r="L38" s="40"/>
      <c r="M38" s="87">
        <f>X3</f>
        <v>45323</v>
      </c>
      <c r="N38" s="86"/>
      <c r="O38" s="40" t="s">
        <v>87</v>
      </c>
      <c r="P38" s="85">
        <f>AE3</f>
        <v>45323</v>
      </c>
      <c r="Q38" s="86"/>
      <c r="R38" s="86"/>
      <c r="S38" s="86"/>
      <c r="T38" s="86"/>
      <c r="U38" s="37" t="str">
        <f>"ayında  "&amp;AP37&amp;" saat ekders okutmuştur."</f>
        <v>ayında  0 saat ekders okutmuştur.</v>
      </c>
      <c r="V38" s="38"/>
      <c r="W38" s="38"/>
      <c r="X38" s="38"/>
      <c r="Y38" s="38"/>
      <c r="Z38" s="38"/>
      <c r="AA38" s="38"/>
      <c r="AB38" s="38"/>
      <c r="AC38" s="38"/>
      <c r="AD38" s="1"/>
      <c r="AE38" s="1"/>
      <c r="AF38" s="1"/>
      <c r="AG38" s="1"/>
      <c r="AH38" s="1"/>
      <c r="AI38" s="1"/>
      <c r="AJ38" s="1"/>
      <c r="AK38" s="1"/>
      <c r="AL38" s="45"/>
      <c r="AM38" s="45"/>
      <c r="AN38" s="45"/>
      <c r="AO38" s="45"/>
      <c r="AP38" s="45"/>
    </row>
    <row r="39" spans="2:42" ht="4.5" customHeight="1" x14ac:dyDescent="0.25">
      <c r="D39" s="2"/>
      <c r="E39" s="2"/>
      <c r="F39" s="4"/>
      <c r="G39" s="3"/>
      <c r="H39" s="3"/>
      <c r="I39" s="3"/>
      <c r="J39" s="3"/>
      <c r="K39" s="3"/>
      <c r="L39" s="4"/>
      <c r="M39" s="4"/>
      <c r="N39" s="83"/>
      <c r="O39" s="83"/>
      <c r="P39" s="83"/>
      <c r="Q39" s="83"/>
      <c r="R39" s="83"/>
      <c r="S39" s="83"/>
      <c r="T39" s="83"/>
      <c r="U39" s="4"/>
      <c r="V39" s="4"/>
      <c r="W39" s="4"/>
      <c r="X39" s="5"/>
      <c r="Y39" s="4"/>
      <c r="Z39" s="4"/>
      <c r="AA39" s="4"/>
      <c r="AB39" s="4"/>
      <c r="AC39" s="4"/>
      <c r="AD39" s="2"/>
      <c r="AE39" s="2"/>
      <c r="AF39" s="4"/>
      <c r="AG39" s="4"/>
      <c r="AH39" s="4"/>
      <c r="AI39" s="4"/>
      <c r="AJ39" s="4"/>
      <c r="AK39" s="4"/>
      <c r="AL39" s="45"/>
      <c r="AM39" s="45"/>
      <c r="AN39" s="45"/>
      <c r="AO39" s="45"/>
      <c r="AP39" s="45"/>
    </row>
    <row r="40" spans="2:42" ht="12" customHeight="1" x14ac:dyDescent="0.25">
      <c r="D40" s="109" t="s">
        <v>48</v>
      </c>
      <c r="E40" s="109"/>
      <c r="F40" s="109"/>
      <c r="G40" s="109"/>
      <c r="H40" s="109"/>
      <c r="I40" s="11"/>
      <c r="J40" s="11"/>
      <c r="K40" s="11"/>
      <c r="L40" s="105" t="s">
        <v>49</v>
      </c>
      <c r="M40" s="105"/>
      <c r="N40" s="105"/>
      <c r="O40" s="105"/>
      <c r="P40" s="105"/>
      <c r="Q40" s="105"/>
      <c r="R40" s="105" t="s">
        <v>50</v>
      </c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</row>
    <row r="41" spans="2:42" ht="12" customHeight="1" x14ac:dyDescent="0.25">
      <c r="D41" s="106" t="s">
        <v>51</v>
      </c>
      <c r="E41" s="106"/>
      <c r="F41" s="107">
        <f>B11</f>
        <v>0</v>
      </c>
      <c r="G41" s="107"/>
      <c r="H41" s="107"/>
      <c r="I41" s="107"/>
      <c r="J41" s="107"/>
      <c r="K41" s="107"/>
      <c r="L41" s="107">
        <f ca="1">TODAY()</f>
        <v>45341</v>
      </c>
      <c r="M41" s="107"/>
      <c r="N41" s="107"/>
      <c r="O41" s="107"/>
      <c r="P41" s="107"/>
      <c r="Q41" s="107"/>
      <c r="R41" s="108" t="s">
        <v>3</v>
      </c>
      <c r="S41" s="108"/>
      <c r="T41" s="108"/>
      <c r="U41" s="108"/>
      <c r="V41" s="108"/>
      <c r="W41" s="107">
        <f>B13</f>
        <v>0</v>
      </c>
      <c r="X41" s="107"/>
      <c r="Y41" s="107"/>
      <c r="Z41" s="107"/>
      <c r="AA41" s="107"/>
      <c r="AB41" s="107"/>
      <c r="AC41" s="107"/>
      <c r="AD41" s="107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2:42" ht="12" customHeight="1" x14ac:dyDescent="0.25">
      <c r="D42" s="106" t="s">
        <v>52</v>
      </c>
      <c r="E42" s="106"/>
      <c r="F42" s="107">
        <f>B12</f>
        <v>0</v>
      </c>
      <c r="G42" s="107"/>
      <c r="H42" s="107"/>
      <c r="I42" s="107"/>
      <c r="J42" s="107"/>
      <c r="K42" s="107"/>
      <c r="L42" s="38"/>
      <c r="M42" s="38"/>
      <c r="N42" s="37"/>
      <c r="O42" s="37"/>
      <c r="P42" s="37"/>
      <c r="Q42" s="40"/>
      <c r="R42" s="108" t="s">
        <v>53</v>
      </c>
      <c r="S42" s="108"/>
      <c r="T42" s="108"/>
      <c r="U42" s="108"/>
      <c r="V42" s="108"/>
      <c r="W42" s="107">
        <f>B14</f>
        <v>0</v>
      </c>
      <c r="X42" s="107"/>
      <c r="Y42" s="107"/>
      <c r="Z42" s="107"/>
      <c r="AA42" s="107"/>
      <c r="AB42" s="107"/>
      <c r="AC42" s="107"/>
      <c r="AD42" s="107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2:42" ht="12" customHeight="1" x14ac:dyDescent="0.25">
      <c r="D43" s="41"/>
      <c r="E43" s="41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108" t="s">
        <v>54</v>
      </c>
      <c r="S43" s="108"/>
      <c r="T43" s="108"/>
      <c r="U43" s="108"/>
      <c r="V43" s="108"/>
      <c r="W43" s="86"/>
      <c r="X43" s="86"/>
      <c r="Y43" s="86"/>
      <c r="Z43" s="86"/>
      <c r="AA43" s="86"/>
      <c r="AB43" s="86"/>
      <c r="AC43" s="86"/>
      <c r="AD43" s="86"/>
      <c r="AE43" s="7"/>
      <c r="AF43" s="2"/>
      <c r="AG43" s="2"/>
      <c r="AH43" s="2"/>
      <c r="AI43" s="1"/>
      <c r="AJ43" s="6"/>
      <c r="AK43" s="6"/>
      <c r="AL43" s="8"/>
      <c r="AM43" s="63"/>
      <c r="AN43" s="8"/>
      <c r="AO43" s="8"/>
      <c r="AP43" s="8"/>
    </row>
    <row r="106" spans="1:1" ht="14.25" customHeight="1" x14ac:dyDescent="0.25">
      <c r="A106" s="52"/>
    </row>
    <row r="107" spans="1:1" ht="14.25" hidden="1" customHeight="1" x14ac:dyDescent="0.25">
      <c r="A107" s="64" t="s">
        <v>5</v>
      </c>
    </row>
    <row r="108" spans="1:1" ht="14.25" hidden="1" customHeight="1" x14ac:dyDescent="0.25">
      <c r="A108" s="64" t="s">
        <v>6</v>
      </c>
    </row>
    <row r="109" spans="1:1" ht="14.25" hidden="1" customHeight="1" x14ac:dyDescent="0.25">
      <c r="A109" s="64" t="s">
        <v>7</v>
      </c>
    </row>
    <row r="110" spans="1:1" ht="14.25" hidden="1" customHeight="1" x14ac:dyDescent="0.25">
      <c r="A110" s="64" t="s">
        <v>13</v>
      </c>
    </row>
    <row r="111" spans="1:1" ht="14.25" hidden="1" customHeight="1" x14ac:dyDescent="0.25">
      <c r="A111" s="64" t="s">
        <v>14</v>
      </c>
    </row>
    <row r="112" spans="1:1" ht="14.25" hidden="1" customHeight="1" x14ac:dyDescent="0.25">
      <c r="A112" s="65"/>
    </row>
    <row r="113" spans="1:1" ht="14.25" hidden="1" customHeight="1" x14ac:dyDescent="0.25">
      <c r="A113" s="65"/>
    </row>
    <row r="114" spans="1:1" ht="14.25" hidden="1" customHeight="1" x14ac:dyDescent="0.25">
      <c r="A114" s="56"/>
    </row>
    <row r="115" spans="1:1" ht="14.25" hidden="1" customHeight="1" x14ac:dyDescent="0.25">
      <c r="A115" s="57" t="s">
        <v>10</v>
      </c>
    </row>
    <row r="116" spans="1:1" ht="14.25" hidden="1" customHeight="1" x14ac:dyDescent="0.25">
      <c r="A116" s="57" t="s">
        <v>15</v>
      </c>
    </row>
    <row r="117" spans="1:1" ht="14.25" hidden="1" customHeight="1" x14ac:dyDescent="0.25">
      <c r="A117" s="57" t="s">
        <v>16</v>
      </c>
    </row>
    <row r="118" spans="1:1" ht="14.25" hidden="1" customHeight="1" x14ac:dyDescent="0.25">
      <c r="A118" s="57" t="s">
        <v>17</v>
      </c>
    </row>
    <row r="119" spans="1:1" ht="14.25" hidden="1" customHeight="1" x14ac:dyDescent="0.25">
      <c r="A119" s="57" t="s">
        <v>18</v>
      </c>
    </row>
    <row r="120" spans="1:1" ht="14.25" hidden="1" customHeight="1" x14ac:dyDescent="0.25">
      <c r="A120" s="57" t="s">
        <v>19</v>
      </c>
    </row>
    <row r="121" spans="1:1" ht="14.25" hidden="1" customHeight="1" x14ac:dyDescent="0.25">
      <c r="A121" s="57" t="s">
        <v>20</v>
      </c>
    </row>
    <row r="122" spans="1:1" ht="14.25" hidden="1" customHeight="1" x14ac:dyDescent="0.25">
      <c r="A122" s="58" t="s">
        <v>21</v>
      </c>
    </row>
    <row r="123" spans="1:1" ht="14.25" hidden="1" customHeight="1" x14ac:dyDescent="0.25">
      <c r="A123" s="57" t="s">
        <v>22</v>
      </c>
    </row>
    <row r="124" spans="1:1" ht="14.25" hidden="1" customHeight="1" x14ac:dyDescent="0.25">
      <c r="A124" s="57" t="s">
        <v>23</v>
      </c>
    </row>
    <row r="125" spans="1:1" ht="14.25" hidden="1" customHeight="1" x14ac:dyDescent="0.25">
      <c r="A125" s="57" t="s">
        <v>24</v>
      </c>
    </row>
    <row r="126" spans="1:1" ht="14.25" hidden="1" customHeight="1" x14ac:dyDescent="0.25">
      <c r="A126" s="57" t="s">
        <v>25</v>
      </c>
    </row>
    <row r="127" spans="1:1" ht="14.25" hidden="1" customHeight="1" x14ac:dyDescent="0.25">
      <c r="A127" s="57" t="s">
        <v>26</v>
      </c>
    </row>
    <row r="128" spans="1:1" ht="14.25" hidden="1" customHeight="1" x14ac:dyDescent="0.25">
      <c r="A128" s="57" t="s">
        <v>27</v>
      </c>
    </row>
    <row r="129" spans="1:1" ht="14.25" hidden="1" customHeight="1" x14ac:dyDescent="0.25">
      <c r="A129" s="57" t="s">
        <v>28</v>
      </c>
    </row>
    <row r="130" spans="1:1" ht="14.25" hidden="1" customHeight="1" x14ac:dyDescent="0.25">
      <c r="A130" s="57" t="s">
        <v>29</v>
      </c>
    </row>
    <row r="131" spans="1:1" ht="14.25" hidden="1" customHeight="1" x14ac:dyDescent="0.25">
      <c r="A131" s="57" t="s">
        <v>30</v>
      </c>
    </row>
    <row r="132" spans="1:1" ht="14.25" hidden="1" customHeight="1" x14ac:dyDescent="0.25">
      <c r="A132" s="57" t="s">
        <v>31</v>
      </c>
    </row>
    <row r="133" spans="1:1" ht="14.25" hidden="1" customHeight="1" x14ac:dyDescent="0.25">
      <c r="A133" s="57" t="s">
        <v>32</v>
      </c>
    </row>
    <row r="134" spans="1:1" ht="14.25" hidden="1" customHeight="1" x14ac:dyDescent="0.25">
      <c r="A134" s="57" t="s">
        <v>33</v>
      </c>
    </row>
    <row r="135" spans="1:1" ht="14.25" hidden="1" customHeight="1" x14ac:dyDescent="0.25">
      <c r="A135" s="57" t="s">
        <v>34</v>
      </c>
    </row>
    <row r="136" spans="1:1" ht="14.25" hidden="1" customHeight="1" x14ac:dyDescent="0.25">
      <c r="A136" s="57" t="s">
        <v>35</v>
      </c>
    </row>
    <row r="137" spans="1:1" ht="14.25" hidden="1" customHeight="1" x14ac:dyDescent="0.25">
      <c r="A137" s="57" t="s">
        <v>36</v>
      </c>
    </row>
    <row r="138" spans="1:1" ht="14.25" hidden="1" customHeight="1" x14ac:dyDescent="0.25">
      <c r="A138" s="57" t="s">
        <v>37</v>
      </c>
    </row>
    <row r="139" spans="1:1" ht="14.25" hidden="1" customHeight="1" x14ac:dyDescent="0.25">
      <c r="A139" s="57" t="s">
        <v>38</v>
      </c>
    </row>
    <row r="140" spans="1:1" ht="14.25" hidden="1" customHeight="1" x14ac:dyDescent="0.25">
      <c r="A140" s="57" t="s">
        <v>39</v>
      </c>
    </row>
    <row r="141" spans="1:1" ht="14.25" hidden="1" customHeight="1" x14ac:dyDescent="0.25">
      <c r="A141" s="58" t="s">
        <v>40</v>
      </c>
    </row>
    <row r="142" spans="1:1" ht="14.25" hidden="1" customHeight="1" x14ac:dyDescent="0.25">
      <c r="A142" s="57" t="s">
        <v>41</v>
      </c>
    </row>
    <row r="143" spans="1:1" ht="14.25" hidden="1" customHeight="1" x14ac:dyDescent="0.25">
      <c r="A143" s="57" t="s">
        <v>42</v>
      </c>
    </row>
    <row r="144" spans="1:1" ht="14.25" hidden="1" customHeight="1" x14ac:dyDescent="0.25">
      <c r="A144" s="57" t="s">
        <v>43</v>
      </c>
    </row>
    <row r="145" spans="1:1" ht="14.25" hidden="1" customHeight="1" x14ac:dyDescent="0.25">
      <c r="A145" s="57" t="s">
        <v>44</v>
      </c>
    </row>
    <row r="146" spans="1:1" ht="14.25" hidden="1" customHeight="1" x14ac:dyDescent="0.25">
      <c r="A146" s="59"/>
    </row>
    <row r="147" spans="1:1" ht="14.25" hidden="1" customHeight="1" x14ac:dyDescent="0.25">
      <c r="A147" s="59"/>
    </row>
    <row r="148" spans="1:1" ht="14.25" hidden="1" customHeight="1" x14ac:dyDescent="0.25">
      <c r="A148" s="59"/>
    </row>
    <row r="149" spans="1:1" ht="14.25" hidden="1" customHeight="1" x14ac:dyDescent="0.25">
      <c r="A149" s="59"/>
    </row>
  </sheetData>
  <sheetProtection algorithmName="SHA-512" hashValue="4SQWPyLFnesmIQmhBJ14Vnd3T29M0lJoOz9dgBeO4X3P5r5HOUJfgEex0Z5ZZbOWdHhpANQ4FZbJ/gwHZdYjsQ==" saltValue="DcbewjRa3AuczArAZ+V8sw==" spinCount="100000" sheet="1" objects="1" scenarios="1"/>
  <mergeCells count="96">
    <mergeCell ref="AM19:AM21"/>
    <mergeCell ref="AN19:AN21"/>
    <mergeCell ref="AO19:AO21"/>
    <mergeCell ref="AP19:AP21"/>
    <mergeCell ref="D22:D24"/>
    <mergeCell ref="E22:E24"/>
    <mergeCell ref="AM22:AM24"/>
    <mergeCell ref="AN22:AN24"/>
    <mergeCell ref="AO22:AO24"/>
    <mergeCell ref="AP22:AP24"/>
    <mergeCell ref="A6:A7"/>
    <mergeCell ref="B6:B7"/>
    <mergeCell ref="A8:A10"/>
    <mergeCell ref="B8:B10"/>
    <mergeCell ref="M38:N38"/>
    <mergeCell ref="D16:D18"/>
    <mergeCell ref="E16:E18"/>
    <mergeCell ref="D19:D21"/>
    <mergeCell ref="E19:E21"/>
    <mergeCell ref="R43:V43"/>
    <mergeCell ref="W41:AD41"/>
    <mergeCell ref="W42:AD42"/>
    <mergeCell ref="W43:AD43"/>
    <mergeCell ref="R40:AD40"/>
    <mergeCell ref="R42:V42"/>
    <mergeCell ref="D42:E42"/>
    <mergeCell ref="F41:K41"/>
    <mergeCell ref="F42:K42"/>
    <mergeCell ref="L41:Q41"/>
    <mergeCell ref="L40:Q40"/>
    <mergeCell ref="AE3:AL3"/>
    <mergeCell ref="D40:H40"/>
    <mergeCell ref="D41:E41"/>
    <mergeCell ref="R41:V41"/>
    <mergeCell ref="AB3:AD3"/>
    <mergeCell ref="D3:E3"/>
    <mergeCell ref="F3:R3"/>
    <mergeCell ref="T3:W3"/>
    <mergeCell ref="X3:Z3"/>
    <mergeCell ref="D10:D12"/>
    <mergeCell ref="E10:E12"/>
    <mergeCell ref="D28:D30"/>
    <mergeCell ref="E28:E30"/>
    <mergeCell ref="N39:T39"/>
    <mergeCell ref="P38:T38"/>
    <mergeCell ref="AP10:AP12"/>
    <mergeCell ref="AP5:AP6"/>
    <mergeCell ref="D7:D9"/>
    <mergeCell ref="E7:E9"/>
    <mergeCell ref="AM7:AM9"/>
    <mergeCell ref="AN7:AN9"/>
    <mergeCell ref="AO7:AO9"/>
    <mergeCell ref="AP7:AP9"/>
    <mergeCell ref="D5:D6"/>
    <mergeCell ref="E5:E6"/>
    <mergeCell ref="F5:F6"/>
    <mergeCell ref="AL5:AL6"/>
    <mergeCell ref="AN5:AN6"/>
    <mergeCell ref="AO5:AO6"/>
    <mergeCell ref="AP25:AP27"/>
    <mergeCell ref="D13:D15"/>
    <mergeCell ref="E13:E15"/>
    <mergeCell ref="AM13:AM15"/>
    <mergeCell ref="AN13:AN15"/>
    <mergeCell ref="AO13:AO15"/>
    <mergeCell ref="AP13:AP15"/>
    <mergeCell ref="D25:D27"/>
    <mergeCell ref="E25:E27"/>
    <mergeCell ref="AM25:AM27"/>
    <mergeCell ref="AN25:AN27"/>
    <mergeCell ref="AO25:AO27"/>
    <mergeCell ref="AM16:AM18"/>
    <mergeCell ref="AN16:AN18"/>
    <mergeCell ref="AO16:AO18"/>
    <mergeCell ref="AP16:AP18"/>
    <mergeCell ref="D2:AP2"/>
    <mergeCell ref="AH37:AL37"/>
    <mergeCell ref="D34:D36"/>
    <mergeCell ref="E34:E36"/>
    <mergeCell ref="AM34:AM36"/>
    <mergeCell ref="AN34:AN36"/>
    <mergeCell ref="AO34:AO36"/>
    <mergeCell ref="AP34:AP36"/>
    <mergeCell ref="AP31:AP33"/>
    <mergeCell ref="AP28:AP30"/>
    <mergeCell ref="D31:D33"/>
    <mergeCell ref="E31:E33"/>
    <mergeCell ref="AM31:AM33"/>
    <mergeCell ref="AM10:AM12"/>
    <mergeCell ref="AN10:AN12"/>
    <mergeCell ref="AO10:AO12"/>
    <mergeCell ref="AN31:AN33"/>
    <mergeCell ref="AO31:AO33"/>
    <mergeCell ref="AM28:AM30"/>
    <mergeCell ref="AN28:AN30"/>
    <mergeCell ref="AO28:AO30"/>
  </mergeCells>
  <conditionalFormatting sqref="E5:F5">
    <cfRule type="cellIs" dxfId="6" priority="15" operator="equal">
      <formula>"Pazar"</formula>
    </cfRule>
  </conditionalFormatting>
  <conditionalFormatting sqref="G5:AK36">
    <cfRule type="expression" dxfId="5" priority="1">
      <formula>WEEKDAY((G$6:AK$6),2)&gt;5</formula>
    </cfRule>
  </conditionalFormatting>
  <conditionalFormatting sqref="X3">
    <cfRule type="cellIs" dxfId="4" priority="12" stopIfTrue="1" operator="equal">
      <formula>"T"</formula>
    </cfRule>
    <cfRule type="cellIs" dxfId="3" priority="13" stopIfTrue="1" operator="equal">
      <formula>"R"</formula>
    </cfRule>
    <cfRule type="cellIs" dxfId="2" priority="14" stopIfTrue="1" operator="equal">
      <formula>"İ"</formula>
    </cfRule>
  </conditionalFormatting>
  <conditionalFormatting sqref="AL5">
    <cfRule type="cellIs" dxfId="1" priority="10" stopIfTrue="1" operator="equal">
      <formula>"Pazar"</formula>
    </cfRule>
    <cfRule type="cellIs" dxfId="0" priority="11" stopIfTrue="1" operator="equal">
      <formula>"Cumartesi"</formula>
    </cfRule>
  </conditionalFormatting>
  <dataValidations disablePrompts="1" count="3">
    <dataValidation type="list" allowBlank="1" showInputMessage="1" showErrorMessage="1" sqref="F7:F36" xr:uid="{00000000-0002-0000-0100-000000000000}">
      <formula1>$A$107:$A$113</formula1>
    </dataValidation>
    <dataValidation type="list" allowBlank="1" showInputMessage="1" showErrorMessage="1" sqref="B6" xr:uid="{00000000-0002-0000-0100-000002000000}">
      <formula1>$A$115:$A$149</formula1>
    </dataValidation>
    <dataValidation type="whole" errorStyle="information" operator="equal" allowBlank="1" showErrorMessage="1" errorTitle="UYARI" error="Bu hücrede formül var. Veri girerseniz formül silinecek. " sqref="AL5" xr:uid="{00000000-0002-0000-0100-000003000000}">
      <formula1>-1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landscape" r:id="rId1"/>
  <headerFooter>
    <oddFooter>&amp;R&amp;"Times New Roman,Normal"&amp;10Darende MEM &amp;D &amp;T&amp;"-,Normal"&amp;11
&amp;"Edwardian Script ITC,Normal"Y.Demire&amp;"-,Normal"l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Sözleşmeli Puantaj</vt:lpstr>
      <vt:lpstr>Ücretli Puantaj</vt:lpstr>
      <vt:lpstr>'Sözleşmeli Puantaj'!Yazdırma_Alanı</vt:lpstr>
      <vt:lpstr>'Ücretli Puantaj'!Yazdırma_Alanı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2024-02-19T05:46:56Z</dcterms:modified>
</cp:coreProperties>
</file>